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P:\LABOR\BoFilTest Software\Programmhilfsdateien\Vorlagendatei\2019-05-20\deutsch\"/>
    </mc:Choice>
  </mc:AlternateContent>
  <bookViews>
    <workbookView xWindow="0" yWindow="0" windowWidth="28800" windowHeight="12435"/>
  </bookViews>
  <sheets>
    <sheet name="data+evaluation" sheetId="3" r:id="rId1"/>
  </sheets>
  <definedNames>
    <definedName name="_xlnm.Print_Area" localSheetId="0">'data+evaluation'!$A$1:$N$205</definedName>
    <definedName name="_xlnm.Print_Titles" localSheetId="0">'data+evaluation'!$60:$60</definedName>
  </definedNames>
  <calcPr calcId="152511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3" l="1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62" i="3"/>
  <c r="M57" i="3"/>
  <c r="M56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M15" i="3"/>
  <c r="M17" i="3"/>
  <c r="M18" i="3"/>
  <c r="H64" i="3"/>
  <c r="I64" i="3"/>
  <c r="J64" i="3"/>
  <c r="L64" i="3"/>
  <c r="H65" i="3"/>
  <c r="I65" i="3"/>
  <c r="J65" i="3"/>
  <c r="L65" i="3"/>
  <c r="H66" i="3"/>
  <c r="I66" i="3"/>
  <c r="J66" i="3"/>
  <c r="L66" i="3"/>
  <c r="H67" i="3"/>
  <c r="I67" i="3"/>
  <c r="J67" i="3"/>
  <c r="L67" i="3"/>
  <c r="H68" i="3"/>
  <c r="I68" i="3"/>
  <c r="J68" i="3"/>
  <c r="L68" i="3"/>
  <c r="H69" i="3"/>
  <c r="I69" i="3"/>
  <c r="J69" i="3"/>
  <c r="L69" i="3"/>
  <c r="H70" i="3"/>
  <c r="I70" i="3"/>
  <c r="J70" i="3"/>
  <c r="L70" i="3"/>
  <c r="H71" i="3"/>
  <c r="I71" i="3"/>
  <c r="J71" i="3"/>
  <c r="L71" i="3"/>
  <c r="H72" i="3"/>
  <c r="I72" i="3"/>
  <c r="J72" i="3"/>
  <c r="L72" i="3"/>
  <c r="H73" i="3"/>
  <c r="I73" i="3"/>
  <c r="J73" i="3"/>
  <c r="L73" i="3"/>
  <c r="H74" i="3"/>
  <c r="I74" i="3"/>
  <c r="J74" i="3"/>
  <c r="L74" i="3"/>
  <c r="H75" i="3"/>
  <c r="I75" i="3"/>
  <c r="J75" i="3"/>
  <c r="L75" i="3"/>
  <c r="H76" i="3"/>
  <c r="I76" i="3"/>
  <c r="J76" i="3"/>
  <c r="L76" i="3"/>
  <c r="H77" i="3"/>
  <c r="I77" i="3"/>
  <c r="J77" i="3"/>
  <c r="L77" i="3"/>
  <c r="H78" i="3"/>
  <c r="I78" i="3"/>
  <c r="J78" i="3"/>
  <c r="L78" i="3"/>
  <c r="H79" i="3"/>
  <c r="M47" i="3"/>
  <c r="I79" i="3"/>
  <c r="I110" i="3"/>
  <c r="J79" i="3"/>
  <c r="L79" i="3"/>
  <c r="H80" i="3"/>
  <c r="I80" i="3"/>
  <c r="J80" i="3"/>
  <c r="L80" i="3"/>
  <c r="H81" i="3"/>
  <c r="I81" i="3"/>
  <c r="J81" i="3"/>
  <c r="L81" i="3"/>
  <c r="H82" i="3"/>
  <c r="I82" i="3"/>
  <c r="J82" i="3"/>
  <c r="L82" i="3"/>
  <c r="H83" i="3"/>
  <c r="I83" i="3"/>
  <c r="J83" i="3"/>
  <c r="L83" i="3"/>
  <c r="H84" i="3"/>
  <c r="I84" i="3"/>
  <c r="J84" i="3"/>
  <c r="L84" i="3"/>
  <c r="H85" i="3"/>
  <c r="I85" i="3"/>
  <c r="I129" i="3"/>
  <c r="I145" i="3"/>
  <c r="I144" i="3"/>
  <c r="I322" i="3"/>
  <c r="J85" i="3"/>
  <c r="L85" i="3"/>
  <c r="H86" i="3"/>
  <c r="I86" i="3"/>
  <c r="J86" i="3"/>
  <c r="L86" i="3"/>
  <c r="H87" i="3"/>
  <c r="I87" i="3"/>
  <c r="J87" i="3"/>
  <c r="L87" i="3"/>
  <c r="H88" i="3"/>
  <c r="I88" i="3"/>
  <c r="J88" i="3"/>
  <c r="L88" i="3"/>
  <c r="H89" i="3"/>
  <c r="I89" i="3"/>
  <c r="J89" i="3"/>
  <c r="L89" i="3"/>
  <c r="H90" i="3"/>
  <c r="I90" i="3"/>
  <c r="I143" i="3"/>
  <c r="I354" i="3"/>
  <c r="J90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63" i="3"/>
  <c r="L179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H129" i="3"/>
  <c r="J129" i="3"/>
  <c r="H130" i="3"/>
  <c r="I130" i="3"/>
  <c r="J130" i="3"/>
  <c r="H131" i="3"/>
  <c r="I131" i="3"/>
  <c r="J131" i="3"/>
  <c r="H132" i="3"/>
  <c r="I132" i="3"/>
  <c r="J132" i="3"/>
  <c r="H133" i="3"/>
  <c r="I133" i="3"/>
  <c r="J133" i="3"/>
  <c r="H134" i="3"/>
  <c r="I134" i="3"/>
  <c r="J134" i="3"/>
  <c r="H135" i="3"/>
  <c r="I135" i="3"/>
  <c r="J135" i="3"/>
  <c r="H136" i="3"/>
  <c r="I136" i="3"/>
  <c r="J136" i="3"/>
  <c r="H137" i="3"/>
  <c r="I137" i="3"/>
  <c r="J137" i="3"/>
  <c r="H138" i="3"/>
  <c r="I138" i="3"/>
  <c r="J138" i="3"/>
  <c r="H139" i="3"/>
  <c r="I139" i="3"/>
  <c r="J139" i="3"/>
  <c r="H140" i="3"/>
  <c r="I140" i="3"/>
  <c r="J140" i="3"/>
  <c r="H141" i="3"/>
  <c r="I141" i="3"/>
  <c r="J141" i="3"/>
  <c r="H142" i="3"/>
  <c r="I142" i="3"/>
  <c r="J142" i="3"/>
  <c r="H143" i="3"/>
  <c r="J143" i="3"/>
  <c r="H144" i="3"/>
  <c r="J144" i="3"/>
  <c r="H145" i="3"/>
  <c r="J145" i="3"/>
  <c r="H146" i="3"/>
  <c r="I146" i="3"/>
  <c r="J146" i="3"/>
  <c r="H147" i="3"/>
  <c r="I147" i="3"/>
  <c r="J147" i="3"/>
  <c r="H148" i="3"/>
  <c r="I148" i="3"/>
  <c r="J148" i="3"/>
  <c r="H149" i="3"/>
  <c r="I149" i="3"/>
  <c r="J149" i="3"/>
  <c r="H150" i="3"/>
  <c r="I150" i="3"/>
  <c r="J150" i="3"/>
  <c r="H151" i="3"/>
  <c r="I151" i="3"/>
  <c r="J151" i="3"/>
  <c r="H152" i="3"/>
  <c r="I152" i="3"/>
  <c r="J152" i="3"/>
  <c r="H153" i="3"/>
  <c r="I153" i="3"/>
  <c r="J153" i="3"/>
  <c r="H154" i="3"/>
  <c r="I154" i="3"/>
  <c r="J154" i="3"/>
  <c r="H155" i="3"/>
  <c r="I155" i="3"/>
  <c r="J155" i="3"/>
  <c r="H156" i="3"/>
  <c r="I156" i="3"/>
  <c r="J156" i="3"/>
  <c r="H157" i="3"/>
  <c r="I157" i="3"/>
  <c r="J157" i="3"/>
  <c r="H158" i="3"/>
  <c r="I158" i="3"/>
  <c r="J158" i="3"/>
  <c r="H159" i="3"/>
  <c r="I159" i="3"/>
  <c r="J159" i="3"/>
  <c r="H160" i="3"/>
  <c r="I160" i="3"/>
  <c r="J160" i="3"/>
  <c r="H161" i="3"/>
  <c r="I161" i="3"/>
  <c r="J161" i="3"/>
  <c r="H162" i="3"/>
  <c r="I162" i="3"/>
  <c r="J162" i="3"/>
  <c r="H163" i="3"/>
  <c r="I163" i="3"/>
  <c r="J163" i="3"/>
  <c r="H164" i="3"/>
  <c r="I164" i="3"/>
  <c r="J164" i="3"/>
  <c r="H165" i="3"/>
  <c r="I165" i="3"/>
  <c r="J165" i="3"/>
  <c r="H166" i="3"/>
  <c r="I166" i="3"/>
  <c r="J166" i="3"/>
  <c r="H167" i="3"/>
  <c r="I167" i="3"/>
  <c r="J167" i="3"/>
  <c r="H168" i="3"/>
  <c r="I168" i="3"/>
  <c r="J168" i="3"/>
  <c r="H169" i="3"/>
  <c r="I169" i="3"/>
  <c r="J169" i="3"/>
  <c r="H170" i="3"/>
  <c r="I170" i="3"/>
  <c r="J170" i="3"/>
  <c r="H171" i="3"/>
  <c r="I171" i="3"/>
  <c r="J171" i="3"/>
  <c r="H172" i="3"/>
  <c r="I172" i="3"/>
  <c r="J172" i="3"/>
  <c r="H173" i="3"/>
  <c r="I173" i="3"/>
  <c r="J173" i="3"/>
  <c r="H174" i="3"/>
  <c r="I174" i="3"/>
  <c r="J174" i="3"/>
  <c r="H175" i="3"/>
  <c r="I175" i="3"/>
  <c r="J175" i="3"/>
  <c r="H176" i="3"/>
  <c r="I176" i="3"/>
  <c r="J176" i="3"/>
  <c r="H177" i="3"/>
  <c r="I177" i="3"/>
  <c r="J177" i="3"/>
  <c r="H178" i="3"/>
  <c r="I178" i="3"/>
  <c r="J178" i="3"/>
  <c r="H179" i="3"/>
  <c r="I179" i="3"/>
  <c r="J179" i="3"/>
  <c r="H180" i="3"/>
  <c r="I180" i="3"/>
  <c r="J180" i="3"/>
  <c r="L180" i="3"/>
  <c r="H181" i="3"/>
  <c r="I181" i="3"/>
  <c r="J181" i="3"/>
  <c r="L181" i="3"/>
  <c r="H182" i="3"/>
  <c r="I182" i="3"/>
  <c r="J182" i="3"/>
  <c r="L182" i="3"/>
  <c r="H183" i="3"/>
  <c r="I183" i="3"/>
  <c r="J183" i="3"/>
  <c r="L183" i="3"/>
  <c r="H184" i="3"/>
  <c r="I184" i="3"/>
  <c r="J184" i="3"/>
  <c r="L184" i="3"/>
  <c r="H185" i="3"/>
  <c r="I185" i="3"/>
  <c r="J185" i="3"/>
  <c r="L185" i="3"/>
  <c r="H186" i="3"/>
  <c r="I186" i="3"/>
  <c r="J186" i="3"/>
  <c r="L186" i="3"/>
  <c r="H187" i="3"/>
  <c r="I187" i="3"/>
  <c r="J187" i="3"/>
  <c r="L187" i="3"/>
  <c r="H188" i="3"/>
  <c r="I188" i="3"/>
  <c r="J188" i="3"/>
  <c r="L188" i="3"/>
  <c r="H189" i="3"/>
  <c r="I189" i="3"/>
  <c r="J189" i="3"/>
  <c r="L189" i="3"/>
  <c r="H190" i="3"/>
  <c r="I190" i="3"/>
  <c r="J190" i="3"/>
  <c r="L190" i="3"/>
  <c r="H191" i="3"/>
  <c r="I191" i="3"/>
  <c r="J191" i="3"/>
  <c r="L191" i="3"/>
  <c r="H192" i="3"/>
  <c r="I192" i="3"/>
  <c r="J192" i="3"/>
  <c r="L192" i="3"/>
  <c r="H193" i="3"/>
  <c r="I193" i="3"/>
  <c r="J193" i="3"/>
  <c r="L193" i="3"/>
  <c r="H194" i="3"/>
  <c r="I194" i="3"/>
  <c r="J194" i="3"/>
  <c r="L194" i="3"/>
  <c r="H195" i="3"/>
  <c r="I195" i="3"/>
  <c r="J195" i="3"/>
  <c r="L195" i="3"/>
  <c r="H196" i="3"/>
  <c r="I196" i="3"/>
  <c r="J196" i="3"/>
  <c r="L196" i="3"/>
  <c r="H197" i="3"/>
  <c r="I197" i="3"/>
  <c r="J197" i="3"/>
  <c r="L197" i="3"/>
  <c r="H198" i="3"/>
  <c r="I198" i="3"/>
  <c r="J198" i="3"/>
  <c r="L198" i="3"/>
  <c r="H199" i="3"/>
  <c r="I199" i="3"/>
  <c r="J199" i="3"/>
  <c r="L199" i="3"/>
  <c r="H200" i="3"/>
  <c r="I200" i="3"/>
  <c r="J200" i="3"/>
  <c r="L200" i="3"/>
  <c r="H201" i="3"/>
  <c r="I201" i="3"/>
  <c r="J201" i="3"/>
  <c r="L201" i="3"/>
  <c r="H202" i="3"/>
  <c r="I202" i="3"/>
  <c r="J202" i="3"/>
  <c r="L202" i="3"/>
  <c r="H203" i="3"/>
  <c r="I203" i="3"/>
  <c r="J203" i="3"/>
  <c r="L203" i="3"/>
  <c r="H204" i="3"/>
  <c r="I204" i="3"/>
  <c r="J204" i="3"/>
  <c r="L204" i="3"/>
  <c r="H205" i="3"/>
  <c r="I205" i="3"/>
  <c r="J205" i="3"/>
  <c r="L205" i="3"/>
  <c r="H206" i="3"/>
  <c r="I206" i="3"/>
  <c r="J206" i="3"/>
  <c r="L206" i="3"/>
  <c r="H207" i="3"/>
  <c r="I207" i="3"/>
  <c r="J207" i="3"/>
  <c r="L207" i="3"/>
  <c r="H208" i="3"/>
  <c r="I208" i="3"/>
  <c r="J208" i="3"/>
  <c r="L208" i="3"/>
  <c r="H209" i="3"/>
  <c r="I209" i="3"/>
  <c r="J209" i="3"/>
  <c r="L209" i="3"/>
  <c r="H210" i="3"/>
  <c r="I210" i="3"/>
  <c r="J210" i="3"/>
  <c r="L210" i="3"/>
  <c r="H211" i="3"/>
  <c r="I211" i="3"/>
  <c r="J211" i="3"/>
  <c r="L211" i="3"/>
  <c r="H212" i="3"/>
  <c r="I212" i="3"/>
  <c r="J212" i="3"/>
  <c r="L212" i="3"/>
  <c r="H213" i="3"/>
  <c r="I213" i="3"/>
  <c r="J213" i="3"/>
  <c r="L213" i="3"/>
  <c r="H214" i="3"/>
  <c r="I214" i="3"/>
  <c r="J214" i="3"/>
  <c r="L214" i="3"/>
  <c r="H215" i="3"/>
  <c r="I215" i="3"/>
  <c r="J215" i="3"/>
  <c r="L215" i="3"/>
  <c r="H216" i="3"/>
  <c r="I216" i="3"/>
  <c r="J216" i="3"/>
  <c r="L216" i="3"/>
  <c r="H217" i="3"/>
  <c r="I217" i="3"/>
  <c r="J217" i="3"/>
  <c r="L217" i="3"/>
  <c r="H218" i="3"/>
  <c r="I218" i="3"/>
  <c r="J218" i="3"/>
  <c r="L218" i="3"/>
  <c r="H219" i="3"/>
  <c r="I219" i="3"/>
  <c r="J219" i="3"/>
  <c r="L219" i="3"/>
  <c r="H220" i="3"/>
  <c r="I220" i="3"/>
  <c r="J220" i="3"/>
  <c r="L220" i="3"/>
  <c r="H221" i="3"/>
  <c r="I221" i="3"/>
  <c r="J221" i="3"/>
  <c r="L221" i="3"/>
  <c r="H222" i="3"/>
  <c r="I222" i="3"/>
  <c r="J222" i="3"/>
  <c r="L222" i="3"/>
  <c r="H223" i="3"/>
  <c r="I223" i="3"/>
  <c r="J223" i="3"/>
  <c r="L223" i="3"/>
  <c r="H224" i="3"/>
  <c r="I224" i="3"/>
  <c r="J224" i="3"/>
  <c r="L224" i="3"/>
  <c r="H225" i="3"/>
  <c r="I225" i="3"/>
  <c r="J225" i="3"/>
  <c r="L225" i="3"/>
  <c r="H226" i="3"/>
  <c r="I226" i="3"/>
  <c r="J226" i="3"/>
  <c r="L226" i="3"/>
  <c r="H227" i="3"/>
  <c r="I227" i="3"/>
  <c r="J227" i="3"/>
  <c r="L227" i="3"/>
  <c r="H228" i="3"/>
  <c r="I228" i="3"/>
  <c r="J228" i="3"/>
  <c r="L228" i="3"/>
  <c r="H229" i="3"/>
  <c r="I229" i="3"/>
  <c r="J229" i="3"/>
  <c r="L229" i="3"/>
  <c r="H230" i="3"/>
  <c r="I230" i="3"/>
  <c r="J230" i="3"/>
  <c r="L230" i="3"/>
  <c r="H231" i="3"/>
  <c r="I231" i="3"/>
  <c r="J231" i="3"/>
  <c r="L231" i="3"/>
  <c r="H232" i="3"/>
  <c r="I232" i="3"/>
  <c r="J232" i="3"/>
  <c r="L232" i="3"/>
  <c r="H233" i="3"/>
  <c r="I233" i="3"/>
  <c r="J233" i="3"/>
  <c r="L233" i="3"/>
  <c r="H234" i="3"/>
  <c r="I234" i="3"/>
  <c r="J234" i="3"/>
  <c r="L234" i="3"/>
  <c r="H235" i="3"/>
  <c r="I235" i="3"/>
  <c r="J235" i="3"/>
  <c r="L235" i="3"/>
  <c r="H236" i="3"/>
  <c r="I236" i="3"/>
  <c r="J236" i="3"/>
  <c r="L236" i="3"/>
  <c r="H237" i="3"/>
  <c r="I237" i="3"/>
  <c r="J237" i="3"/>
  <c r="L237" i="3"/>
  <c r="H238" i="3"/>
  <c r="I238" i="3"/>
  <c r="J238" i="3"/>
  <c r="L238" i="3"/>
  <c r="H239" i="3"/>
  <c r="I239" i="3"/>
  <c r="J239" i="3"/>
  <c r="L239" i="3"/>
  <c r="H240" i="3"/>
  <c r="I240" i="3"/>
  <c r="J240" i="3"/>
  <c r="L240" i="3"/>
  <c r="H241" i="3"/>
  <c r="I241" i="3"/>
  <c r="J241" i="3"/>
  <c r="L241" i="3"/>
  <c r="H242" i="3"/>
  <c r="I242" i="3"/>
  <c r="J242" i="3"/>
  <c r="L242" i="3"/>
  <c r="H243" i="3"/>
  <c r="I243" i="3"/>
  <c r="J243" i="3"/>
  <c r="L243" i="3"/>
  <c r="H244" i="3"/>
  <c r="I244" i="3"/>
  <c r="J244" i="3"/>
  <c r="L244" i="3"/>
  <c r="H245" i="3"/>
  <c r="I245" i="3"/>
  <c r="J245" i="3"/>
  <c r="L245" i="3"/>
  <c r="H246" i="3"/>
  <c r="I246" i="3"/>
  <c r="J246" i="3"/>
  <c r="L246" i="3"/>
  <c r="H247" i="3"/>
  <c r="I247" i="3"/>
  <c r="J247" i="3"/>
  <c r="L247" i="3"/>
  <c r="H248" i="3"/>
  <c r="I248" i="3"/>
  <c r="J248" i="3"/>
  <c r="L248" i="3"/>
  <c r="H249" i="3"/>
  <c r="I249" i="3"/>
  <c r="J249" i="3"/>
  <c r="L249" i="3"/>
  <c r="H250" i="3"/>
  <c r="I250" i="3"/>
  <c r="J250" i="3"/>
  <c r="L250" i="3"/>
  <c r="H251" i="3"/>
  <c r="I251" i="3"/>
  <c r="J251" i="3"/>
  <c r="L251" i="3"/>
  <c r="H252" i="3"/>
  <c r="I252" i="3"/>
  <c r="J252" i="3"/>
  <c r="L252" i="3"/>
  <c r="H253" i="3"/>
  <c r="I253" i="3"/>
  <c r="J253" i="3"/>
  <c r="L253" i="3"/>
  <c r="H254" i="3"/>
  <c r="I254" i="3"/>
  <c r="J254" i="3"/>
  <c r="L254" i="3"/>
  <c r="H255" i="3"/>
  <c r="I255" i="3"/>
  <c r="J255" i="3"/>
  <c r="L255" i="3"/>
  <c r="H256" i="3"/>
  <c r="I256" i="3"/>
  <c r="J256" i="3"/>
  <c r="L256" i="3"/>
  <c r="H257" i="3"/>
  <c r="I257" i="3"/>
  <c r="J257" i="3"/>
  <c r="L257" i="3"/>
  <c r="H258" i="3"/>
  <c r="I258" i="3"/>
  <c r="J258" i="3"/>
  <c r="L258" i="3"/>
  <c r="H259" i="3"/>
  <c r="I259" i="3"/>
  <c r="J259" i="3"/>
  <c r="L259" i="3"/>
  <c r="H260" i="3"/>
  <c r="I260" i="3"/>
  <c r="J260" i="3"/>
  <c r="L260" i="3"/>
  <c r="H261" i="3"/>
  <c r="I261" i="3"/>
  <c r="J261" i="3"/>
  <c r="L261" i="3"/>
  <c r="H262" i="3"/>
  <c r="I262" i="3"/>
  <c r="J262" i="3"/>
  <c r="L262" i="3"/>
  <c r="H263" i="3"/>
  <c r="I263" i="3"/>
  <c r="J263" i="3"/>
  <c r="L263" i="3"/>
  <c r="H264" i="3"/>
  <c r="I264" i="3"/>
  <c r="J264" i="3"/>
  <c r="L264" i="3"/>
  <c r="H265" i="3"/>
  <c r="I265" i="3"/>
  <c r="J265" i="3"/>
  <c r="L265" i="3"/>
  <c r="H266" i="3"/>
  <c r="I266" i="3"/>
  <c r="J266" i="3"/>
  <c r="L266" i="3"/>
  <c r="H267" i="3"/>
  <c r="I267" i="3"/>
  <c r="J267" i="3"/>
  <c r="L267" i="3"/>
  <c r="H268" i="3"/>
  <c r="I268" i="3"/>
  <c r="J268" i="3"/>
  <c r="L268" i="3"/>
  <c r="H269" i="3"/>
  <c r="I269" i="3"/>
  <c r="J269" i="3"/>
  <c r="L269" i="3"/>
  <c r="H270" i="3"/>
  <c r="I270" i="3"/>
  <c r="J270" i="3"/>
  <c r="L270" i="3"/>
  <c r="H271" i="3"/>
  <c r="I271" i="3"/>
  <c r="J271" i="3"/>
  <c r="L271" i="3"/>
  <c r="H272" i="3"/>
  <c r="I272" i="3"/>
  <c r="J272" i="3"/>
  <c r="L272" i="3"/>
  <c r="H273" i="3"/>
  <c r="I273" i="3"/>
  <c r="J273" i="3"/>
  <c r="L273" i="3"/>
  <c r="H274" i="3"/>
  <c r="I274" i="3"/>
  <c r="J274" i="3"/>
  <c r="L274" i="3"/>
  <c r="H275" i="3"/>
  <c r="I275" i="3"/>
  <c r="J275" i="3"/>
  <c r="L275" i="3"/>
  <c r="H276" i="3"/>
  <c r="I276" i="3"/>
  <c r="J276" i="3"/>
  <c r="L276" i="3"/>
  <c r="H277" i="3"/>
  <c r="I277" i="3"/>
  <c r="J277" i="3"/>
  <c r="L277" i="3"/>
  <c r="H278" i="3"/>
  <c r="I278" i="3"/>
  <c r="J278" i="3"/>
  <c r="L278" i="3"/>
  <c r="H279" i="3"/>
  <c r="I279" i="3"/>
  <c r="J279" i="3"/>
  <c r="L279" i="3"/>
  <c r="H280" i="3"/>
  <c r="I280" i="3"/>
  <c r="J280" i="3"/>
  <c r="L280" i="3"/>
  <c r="H281" i="3"/>
  <c r="I281" i="3"/>
  <c r="J281" i="3"/>
  <c r="L281" i="3"/>
  <c r="H282" i="3"/>
  <c r="I282" i="3"/>
  <c r="J282" i="3"/>
  <c r="L282" i="3"/>
  <c r="H283" i="3"/>
  <c r="I283" i="3"/>
  <c r="J283" i="3"/>
  <c r="L283" i="3"/>
  <c r="H284" i="3"/>
  <c r="I284" i="3"/>
  <c r="J284" i="3"/>
  <c r="L284" i="3"/>
  <c r="H285" i="3"/>
  <c r="I285" i="3"/>
  <c r="J285" i="3"/>
  <c r="L285" i="3"/>
  <c r="H286" i="3"/>
  <c r="I286" i="3"/>
  <c r="J286" i="3"/>
  <c r="L286" i="3"/>
  <c r="H287" i="3"/>
  <c r="I287" i="3"/>
  <c r="J287" i="3"/>
  <c r="L287" i="3"/>
  <c r="H288" i="3"/>
  <c r="I288" i="3"/>
  <c r="J288" i="3"/>
  <c r="L288" i="3"/>
  <c r="H289" i="3"/>
  <c r="I289" i="3"/>
  <c r="J289" i="3"/>
  <c r="L289" i="3"/>
  <c r="H290" i="3"/>
  <c r="I290" i="3"/>
  <c r="J290" i="3"/>
  <c r="L290" i="3"/>
  <c r="H291" i="3"/>
  <c r="I291" i="3"/>
  <c r="J291" i="3"/>
  <c r="L291" i="3"/>
  <c r="H292" i="3"/>
  <c r="I292" i="3"/>
  <c r="J292" i="3"/>
  <c r="L292" i="3"/>
  <c r="H293" i="3"/>
  <c r="I293" i="3"/>
  <c r="J293" i="3"/>
  <c r="L293" i="3"/>
  <c r="H294" i="3"/>
  <c r="I294" i="3"/>
  <c r="J294" i="3"/>
  <c r="L294" i="3"/>
  <c r="H295" i="3"/>
  <c r="I295" i="3"/>
  <c r="J295" i="3"/>
  <c r="L295" i="3"/>
  <c r="H296" i="3"/>
  <c r="I296" i="3"/>
  <c r="J296" i="3"/>
  <c r="L296" i="3"/>
  <c r="H297" i="3"/>
  <c r="I297" i="3"/>
  <c r="J297" i="3"/>
  <c r="L297" i="3"/>
  <c r="H298" i="3"/>
  <c r="I298" i="3"/>
  <c r="J298" i="3"/>
  <c r="L298" i="3"/>
  <c r="H299" i="3"/>
  <c r="I299" i="3"/>
  <c r="J299" i="3"/>
  <c r="L299" i="3"/>
  <c r="H300" i="3"/>
  <c r="I300" i="3"/>
  <c r="J300" i="3"/>
  <c r="L300" i="3"/>
  <c r="H301" i="3"/>
  <c r="I301" i="3"/>
  <c r="J301" i="3"/>
  <c r="L301" i="3"/>
  <c r="H302" i="3"/>
  <c r="I302" i="3"/>
  <c r="J302" i="3"/>
  <c r="L302" i="3"/>
  <c r="H303" i="3"/>
  <c r="I303" i="3"/>
  <c r="J303" i="3"/>
  <c r="L303" i="3"/>
  <c r="H304" i="3"/>
  <c r="I304" i="3"/>
  <c r="J304" i="3"/>
  <c r="L304" i="3"/>
  <c r="H305" i="3"/>
  <c r="I305" i="3"/>
  <c r="J305" i="3"/>
  <c r="L305" i="3"/>
  <c r="H306" i="3"/>
  <c r="I306" i="3"/>
  <c r="J306" i="3"/>
  <c r="L306" i="3"/>
  <c r="H307" i="3"/>
  <c r="I307" i="3"/>
  <c r="J307" i="3"/>
  <c r="L307" i="3"/>
  <c r="H308" i="3"/>
  <c r="I308" i="3"/>
  <c r="J308" i="3"/>
  <c r="L308" i="3"/>
  <c r="H309" i="3"/>
  <c r="I309" i="3"/>
  <c r="J309" i="3"/>
  <c r="L309" i="3"/>
  <c r="H310" i="3"/>
  <c r="I310" i="3"/>
  <c r="J310" i="3"/>
  <c r="L310" i="3"/>
  <c r="H311" i="3"/>
  <c r="I311" i="3"/>
  <c r="J311" i="3"/>
  <c r="L311" i="3"/>
  <c r="H312" i="3"/>
  <c r="I312" i="3"/>
  <c r="J312" i="3"/>
  <c r="L312" i="3"/>
  <c r="H313" i="3"/>
  <c r="I313" i="3"/>
  <c r="J313" i="3"/>
  <c r="L313" i="3"/>
  <c r="H314" i="3"/>
  <c r="I314" i="3"/>
  <c r="J314" i="3"/>
  <c r="L314" i="3"/>
  <c r="H315" i="3"/>
  <c r="I315" i="3"/>
  <c r="J315" i="3"/>
  <c r="L315" i="3"/>
  <c r="H316" i="3"/>
  <c r="I316" i="3"/>
  <c r="J316" i="3"/>
  <c r="L316" i="3"/>
  <c r="H317" i="3"/>
  <c r="I317" i="3"/>
  <c r="J317" i="3"/>
  <c r="L317" i="3"/>
  <c r="H318" i="3"/>
  <c r="I318" i="3"/>
  <c r="J318" i="3"/>
  <c r="L318" i="3"/>
  <c r="H319" i="3"/>
  <c r="I319" i="3"/>
  <c r="J319" i="3"/>
  <c r="L319" i="3"/>
  <c r="H320" i="3"/>
  <c r="I320" i="3"/>
  <c r="J320" i="3"/>
  <c r="L320" i="3"/>
  <c r="H321" i="3"/>
  <c r="I321" i="3"/>
  <c r="J321" i="3"/>
  <c r="L321" i="3"/>
  <c r="H322" i="3"/>
  <c r="J322" i="3"/>
  <c r="L322" i="3"/>
  <c r="H323" i="3"/>
  <c r="I323" i="3"/>
  <c r="J323" i="3"/>
  <c r="L323" i="3"/>
  <c r="H324" i="3"/>
  <c r="I324" i="3"/>
  <c r="J324" i="3"/>
  <c r="L324" i="3"/>
  <c r="H325" i="3"/>
  <c r="I325" i="3"/>
  <c r="J325" i="3"/>
  <c r="L325" i="3"/>
  <c r="H326" i="3"/>
  <c r="I326" i="3"/>
  <c r="J326" i="3"/>
  <c r="L326" i="3"/>
  <c r="H327" i="3"/>
  <c r="I327" i="3"/>
  <c r="J327" i="3"/>
  <c r="L327" i="3"/>
  <c r="H328" i="3"/>
  <c r="I328" i="3"/>
  <c r="J328" i="3"/>
  <c r="L328" i="3"/>
  <c r="H329" i="3"/>
  <c r="I329" i="3"/>
  <c r="J329" i="3"/>
  <c r="L329" i="3"/>
  <c r="H330" i="3"/>
  <c r="I330" i="3"/>
  <c r="J330" i="3"/>
  <c r="L330" i="3"/>
  <c r="H331" i="3"/>
  <c r="I331" i="3"/>
  <c r="J331" i="3"/>
  <c r="L331" i="3"/>
  <c r="H332" i="3"/>
  <c r="I332" i="3"/>
  <c r="J332" i="3"/>
  <c r="L332" i="3"/>
  <c r="H333" i="3"/>
  <c r="I333" i="3"/>
  <c r="J333" i="3"/>
  <c r="L333" i="3"/>
  <c r="H334" i="3"/>
  <c r="I334" i="3"/>
  <c r="J334" i="3"/>
  <c r="L334" i="3"/>
  <c r="H335" i="3"/>
  <c r="I335" i="3"/>
  <c r="J335" i="3"/>
  <c r="L335" i="3"/>
  <c r="H336" i="3"/>
  <c r="I336" i="3"/>
  <c r="J336" i="3"/>
  <c r="L336" i="3"/>
  <c r="H337" i="3"/>
  <c r="I337" i="3"/>
  <c r="J337" i="3"/>
  <c r="L337" i="3"/>
  <c r="H338" i="3"/>
  <c r="I338" i="3"/>
  <c r="J338" i="3"/>
  <c r="L338" i="3"/>
  <c r="H339" i="3"/>
  <c r="I339" i="3"/>
  <c r="J339" i="3"/>
  <c r="L339" i="3"/>
  <c r="H340" i="3"/>
  <c r="I340" i="3"/>
  <c r="J340" i="3"/>
  <c r="L340" i="3"/>
  <c r="H341" i="3"/>
  <c r="I341" i="3"/>
  <c r="J341" i="3"/>
  <c r="L341" i="3"/>
  <c r="H342" i="3"/>
  <c r="I342" i="3"/>
  <c r="J342" i="3"/>
  <c r="L342" i="3"/>
  <c r="H343" i="3"/>
  <c r="I343" i="3"/>
  <c r="J343" i="3"/>
  <c r="L343" i="3"/>
  <c r="H344" i="3"/>
  <c r="I344" i="3"/>
  <c r="J344" i="3"/>
  <c r="L344" i="3"/>
  <c r="H345" i="3"/>
  <c r="I345" i="3"/>
  <c r="J345" i="3"/>
  <c r="L345" i="3"/>
  <c r="H346" i="3"/>
  <c r="I346" i="3"/>
  <c r="J346" i="3"/>
  <c r="L346" i="3"/>
  <c r="H347" i="3"/>
  <c r="I347" i="3"/>
  <c r="J347" i="3"/>
  <c r="L347" i="3"/>
  <c r="H348" i="3"/>
  <c r="I348" i="3"/>
  <c r="J348" i="3"/>
  <c r="L348" i="3"/>
  <c r="H349" i="3"/>
  <c r="I349" i="3"/>
  <c r="J349" i="3"/>
  <c r="L349" i="3"/>
  <c r="H350" i="3"/>
  <c r="I350" i="3"/>
  <c r="J350" i="3"/>
  <c r="L350" i="3"/>
  <c r="H351" i="3"/>
  <c r="I351" i="3"/>
  <c r="J351" i="3"/>
  <c r="L351" i="3"/>
  <c r="H352" i="3"/>
  <c r="I352" i="3"/>
  <c r="J352" i="3"/>
  <c r="L352" i="3"/>
  <c r="H353" i="3"/>
  <c r="I353" i="3"/>
  <c r="J353" i="3"/>
  <c r="L353" i="3"/>
  <c r="H354" i="3"/>
  <c r="J354" i="3"/>
  <c r="L354" i="3"/>
  <c r="H355" i="3"/>
  <c r="I355" i="3"/>
  <c r="J355" i="3"/>
  <c r="L355" i="3"/>
  <c r="H356" i="3"/>
  <c r="I356" i="3"/>
  <c r="J356" i="3"/>
  <c r="L356" i="3"/>
  <c r="H357" i="3"/>
  <c r="I357" i="3"/>
  <c r="J357" i="3"/>
  <c r="L357" i="3"/>
  <c r="H358" i="3"/>
  <c r="I358" i="3"/>
  <c r="J358" i="3"/>
  <c r="L358" i="3"/>
  <c r="H359" i="3"/>
  <c r="I359" i="3"/>
  <c r="J359" i="3"/>
  <c r="L359" i="3"/>
  <c r="H360" i="3"/>
  <c r="I360" i="3"/>
  <c r="J360" i="3"/>
  <c r="L360" i="3"/>
  <c r="H361" i="3"/>
  <c r="I361" i="3"/>
  <c r="J361" i="3"/>
  <c r="L361" i="3"/>
  <c r="H362" i="3"/>
  <c r="I362" i="3"/>
  <c r="J362" i="3"/>
  <c r="L362" i="3"/>
  <c r="H363" i="3"/>
  <c r="I363" i="3"/>
  <c r="J363" i="3"/>
  <c r="L363" i="3"/>
  <c r="H364" i="3"/>
  <c r="I364" i="3"/>
  <c r="J364" i="3"/>
  <c r="L364" i="3"/>
  <c r="H365" i="3"/>
  <c r="I365" i="3"/>
  <c r="J365" i="3"/>
  <c r="L365" i="3"/>
  <c r="H366" i="3"/>
  <c r="I366" i="3"/>
  <c r="J366" i="3"/>
  <c r="L366" i="3"/>
  <c r="H367" i="3"/>
  <c r="I367" i="3"/>
  <c r="J367" i="3"/>
  <c r="L367" i="3"/>
  <c r="H368" i="3"/>
  <c r="I368" i="3"/>
  <c r="J368" i="3"/>
  <c r="L368" i="3"/>
  <c r="H369" i="3"/>
  <c r="I369" i="3"/>
  <c r="J369" i="3"/>
  <c r="L369" i="3"/>
  <c r="H370" i="3"/>
  <c r="I370" i="3"/>
  <c r="J370" i="3"/>
  <c r="L370" i="3"/>
  <c r="H371" i="3"/>
  <c r="I371" i="3"/>
  <c r="J371" i="3"/>
  <c r="L371" i="3"/>
  <c r="H372" i="3"/>
  <c r="I372" i="3"/>
  <c r="J372" i="3"/>
  <c r="L372" i="3"/>
  <c r="H373" i="3"/>
  <c r="I373" i="3"/>
  <c r="J373" i="3"/>
  <c r="L373" i="3"/>
  <c r="H374" i="3"/>
  <c r="I374" i="3"/>
  <c r="J374" i="3"/>
  <c r="L374" i="3"/>
  <c r="H375" i="3"/>
  <c r="I375" i="3"/>
  <c r="J375" i="3"/>
  <c r="L375" i="3"/>
  <c r="H376" i="3"/>
  <c r="I376" i="3"/>
  <c r="J376" i="3"/>
  <c r="L376" i="3"/>
  <c r="H377" i="3"/>
  <c r="I377" i="3"/>
  <c r="J377" i="3"/>
  <c r="L377" i="3"/>
  <c r="H378" i="3"/>
  <c r="I378" i="3"/>
  <c r="J378" i="3"/>
  <c r="L378" i="3"/>
  <c r="H379" i="3"/>
  <c r="I379" i="3"/>
  <c r="J379" i="3"/>
  <c r="L379" i="3"/>
  <c r="H380" i="3"/>
  <c r="I380" i="3"/>
  <c r="J380" i="3"/>
  <c r="L380" i="3"/>
  <c r="H381" i="3"/>
  <c r="I381" i="3"/>
  <c r="J381" i="3"/>
  <c r="L381" i="3"/>
  <c r="H382" i="3"/>
  <c r="I382" i="3"/>
  <c r="J382" i="3"/>
  <c r="L382" i="3"/>
  <c r="H383" i="3"/>
  <c r="I383" i="3"/>
  <c r="J383" i="3"/>
  <c r="L383" i="3"/>
  <c r="H384" i="3"/>
  <c r="I384" i="3"/>
  <c r="J384" i="3"/>
  <c r="L384" i="3"/>
  <c r="H385" i="3"/>
  <c r="I385" i="3"/>
  <c r="J385" i="3"/>
  <c r="L385" i="3"/>
  <c r="H386" i="3"/>
  <c r="I386" i="3"/>
  <c r="J386" i="3"/>
  <c r="L386" i="3"/>
  <c r="H387" i="3"/>
  <c r="I387" i="3"/>
  <c r="J387" i="3"/>
  <c r="L387" i="3"/>
  <c r="H388" i="3"/>
  <c r="I388" i="3"/>
  <c r="J388" i="3"/>
  <c r="L388" i="3"/>
  <c r="H389" i="3"/>
  <c r="I389" i="3"/>
  <c r="J389" i="3"/>
  <c r="L389" i="3"/>
  <c r="H390" i="3"/>
  <c r="I390" i="3"/>
  <c r="J390" i="3"/>
  <c r="L390" i="3"/>
  <c r="H391" i="3"/>
  <c r="I391" i="3"/>
  <c r="J391" i="3"/>
  <c r="L391" i="3"/>
  <c r="H392" i="3"/>
  <c r="I392" i="3"/>
  <c r="J392" i="3"/>
  <c r="L392" i="3"/>
  <c r="H393" i="3"/>
  <c r="I393" i="3"/>
  <c r="J393" i="3"/>
  <c r="L393" i="3"/>
  <c r="H394" i="3"/>
  <c r="I394" i="3"/>
  <c r="J394" i="3"/>
  <c r="L394" i="3"/>
  <c r="H395" i="3"/>
  <c r="I395" i="3"/>
  <c r="J395" i="3"/>
  <c r="L395" i="3"/>
  <c r="H396" i="3"/>
  <c r="I396" i="3"/>
  <c r="J396" i="3"/>
  <c r="L396" i="3"/>
  <c r="H397" i="3"/>
  <c r="I397" i="3"/>
  <c r="J397" i="3"/>
  <c r="L397" i="3"/>
  <c r="H398" i="3"/>
  <c r="I398" i="3"/>
  <c r="J398" i="3"/>
  <c r="L398" i="3"/>
  <c r="H399" i="3"/>
  <c r="I399" i="3"/>
  <c r="J399" i="3"/>
  <c r="L399" i="3"/>
  <c r="H400" i="3"/>
  <c r="I400" i="3"/>
  <c r="J400" i="3"/>
  <c r="L400" i="3"/>
  <c r="H401" i="3"/>
  <c r="I401" i="3"/>
  <c r="J401" i="3"/>
  <c r="L401" i="3"/>
  <c r="H402" i="3"/>
  <c r="I402" i="3"/>
  <c r="J402" i="3"/>
  <c r="L402" i="3"/>
  <c r="H403" i="3"/>
  <c r="I403" i="3"/>
  <c r="J403" i="3"/>
  <c r="L403" i="3"/>
  <c r="H404" i="3"/>
  <c r="I404" i="3"/>
  <c r="J404" i="3"/>
  <c r="L404" i="3"/>
  <c r="H405" i="3"/>
  <c r="I405" i="3"/>
  <c r="J405" i="3"/>
  <c r="L405" i="3"/>
  <c r="H406" i="3"/>
  <c r="I406" i="3"/>
  <c r="J406" i="3"/>
  <c r="L406" i="3"/>
  <c r="H407" i="3"/>
  <c r="I407" i="3"/>
  <c r="J407" i="3"/>
  <c r="L407" i="3"/>
  <c r="H408" i="3"/>
  <c r="I408" i="3"/>
  <c r="J408" i="3"/>
  <c r="L408" i="3"/>
  <c r="H409" i="3"/>
  <c r="I409" i="3"/>
  <c r="J409" i="3"/>
  <c r="L409" i="3"/>
  <c r="H410" i="3"/>
  <c r="I410" i="3"/>
  <c r="J410" i="3"/>
  <c r="L410" i="3"/>
  <c r="H411" i="3"/>
  <c r="I411" i="3"/>
  <c r="J411" i="3"/>
  <c r="L411" i="3"/>
  <c r="H412" i="3"/>
  <c r="I412" i="3"/>
  <c r="J412" i="3"/>
  <c r="L412" i="3"/>
  <c r="H413" i="3"/>
  <c r="I413" i="3"/>
  <c r="J413" i="3"/>
  <c r="L413" i="3"/>
  <c r="H414" i="3"/>
  <c r="I414" i="3"/>
  <c r="J414" i="3"/>
  <c r="L414" i="3"/>
  <c r="H415" i="3"/>
  <c r="I415" i="3"/>
  <c r="J415" i="3"/>
  <c r="L415" i="3"/>
  <c r="H416" i="3"/>
  <c r="I416" i="3"/>
  <c r="J416" i="3"/>
  <c r="L416" i="3"/>
  <c r="H417" i="3"/>
  <c r="I417" i="3"/>
  <c r="J417" i="3"/>
  <c r="L417" i="3"/>
  <c r="H418" i="3"/>
  <c r="I418" i="3"/>
  <c r="J418" i="3"/>
  <c r="L418" i="3"/>
  <c r="H419" i="3"/>
  <c r="I419" i="3"/>
  <c r="J419" i="3"/>
  <c r="L419" i="3"/>
  <c r="H420" i="3"/>
  <c r="I420" i="3"/>
  <c r="J420" i="3"/>
  <c r="L420" i="3"/>
  <c r="H421" i="3"/>
  <c r="I421" i="3"/>
  <c r="J421" i="3"/>
  <c r="L421" i="3"/>
  <c r="H422" i="3"/>
  <c r="I422" i="3"/>
  <c r="J422" i="3"/>
  <c r="L422" i="3"/>
  <c r="H423" i="3"/>
  <c r="I423" i="3"/>
  <c r="J423" i="3"/>
  <c r="L423" i="3"/>
  <c r="H424" i="3"/>
  <c r="I424" i="3"/>
  <c r="J424" i="3"/>
  <c r="L424" i="3"/>
  <c r="H425" i="3"/>
  <c r="I425" i="3"/>
  <c r="J425" i="3"/>
  <c r="L425" i="3"/>
  <c r="H426" i="3"/>
  <c r="I426" i="3"/>
  <c r="J426" i="3"/>
  <c r="L426" i="3"/>
  <c r="H427" i="3"/>
  <c r="I427" i="3"/>
  <c r="J427" i="3"/>
  <c r="L427" i="3"/>
  <c r="H428" i="3"/>
  <c r="I428" i="3"/>
  <c r="J428" i="3"/>
  <c r="L428" i="3"/>
  <c r="H429" i="3"/>
  <c r="I429" i="3"/>
  <c r="J429" i="3"/>
  <c r="L429" i="3"/>
  <c r="H430" i="3"/>
  <c r="I430" i="3"/>
  <c r="J430" i="3"/>
  <c r="L430" i="3"/>
  <c r="H431" i="3"/>
  <c r="I431" i="3"/>
  <c r="J431" i="3"/>
  <c r="L431" i="3"/>
  <c r="H432" i="3"/>
  <c r="I432" i="3"/>
  <c r="J432" i="3"/>
  <c r="L432" i="3"/>
  <c r="H433" i="3"/>
  <c r="I433" i="3"/>
  <c r="J433" i="3"/>
  <c r="L433" i="3"/>
  <c r="H434" i="3"/>
  <c r="I434" i="3"/>
  <c r="J434" i="3"/>
  <c r="L434" i="3"/>
  <c r="H435" i="3"/>
  <c r="I435" i="3"/>
  <c r="J435" i="3"/>
  <c r="L435" i="3"/>
  <c r="H436" i="3"/>
  <c r="I436" i="3"/>
  <c r="J436" i="3"/>
  <c r="L436" i="3"/>
  <c r="H437" i="3"/>
  <c r="I437" i="3"/>
  <c r="J437" i="3"/>
  <c r="L437" i="3"/>
  <c r="H438" i="3"/>
  <c r="I438" i="3"/>
  <c r="J438" i="3"/>
  <c r="L438" i="3"/>
  <c r="H439" i="3"/>
  <c r="I439" i="3"/>
  <c r="J439" i="3"/>
  <c r="L439" i="3"/>
  <c r="H440" i="3"/>
  <c r="I440" i="3"/>
  <c r="J440" i="3"/>
  <c r="L440" i="3"/>
  <c r="H441" i="3"/>
  <c r="I441" i="3"/>
  <c r="J441" i="3"/>
  <c r="L441" i="3"/>
  <c r="H442" i="3"/>
  <c r="I442" i="3"/>
  <c r="J442" i="3"/>
  <c r="L442" i="3"/>
  <c r="H443" i="3"/>
  <c r="I443" i="3"/>
  <c r="J443" i="3"/>
  <c r="L443" i="3"/>
  <c r="H444" i="3"/>
  <c r="I444" i="3"/>
  <c r="J444" i="3"/>
  <c r="L444" i="3"/>
  <c r="H445" i="3"/>
  <c r="I445" i="3"/>
  <c r="J445" i="3"/>
  <c r="L445" i="3"/>
  <c r="H446" i="3"/>
  <c r="I446" i="3"/>
  <c r="J446" i="3"/>
  <c r="L446" i="3"/>
  <c r="H447" i="3"/>
  <c r="I447" i="3"/>
  <c r="J447" i="3"/>
  <c r="L447" i="3"/>
  <c r="H448" i="3"/>
  <c r="I448" i="3"/>
  <c r="J448" i="3"/>
  <c r="L448" i="3"/>
  <c r="H449" i="3"/>
  <c r="I449" i="3"/>
  <c r="J449" i="3"/>
  <c r="L449" i="3"/>
  <c r="H450" i="3"/>
  <c r="I450" i="3"/>
  <c r="J450" i="3"/>
  <c r="L450" i="3"/>
  <c r="H451" i="3"/>
  <c r="I451" i="3"/>
  <c r="J451" i="3"/>
  <c r="L451" i="3"/>
  <c r="H452" i="3"/>
  <c r="I452" i="3"/>
  <c r="J452" i="3"/>
  <c r="L452" i="3"/>
  <c r="H453" i="3"/>
  <c r="I453" i="3"/>
  <c r="J453" i="3"/>
  <c r="L453" i="3"/>
  <c r="H454" i="3"/>
  <c r="I454" i="3"/>
  <c r="J454" i="3"/>
  <c r="L454" i="3"/>
  <c r="H455" i="3"/>
  <c r="I455" i="3"/>
  <c r="J455" i="3"/>
  <c r="L455" i="3"/>
  <c r="H456" i="3"/>
  <c r="I456" i="3"/>
  <c r="J456" i="3"/>
  <c r="L456" i="3"/>
  <c r="H457" i="3"/>
  <c r="I457" i="3"/>
  <c r="J457" i="3"/>
  <c r="L457" i="3"/>
  <c r="H458" i="3"/>
  <c r="I458" i="3"/>
  <c r="J458" i="3"/>
  <c r="L458" i="3"/>
  <c r="H459" i="3"/>
  <c r="I459" i="3"/>
  <c r="J459" i="3"/>
  <c r="L459" i="3"/>
  <c r="H460" i="3"/>
  <c r="I460" i="3"/>
  <c r="J460" i="3"/>
  <c r="L460" i="3"/>
  <c r="H461" i="3"/>
  <c r="I461" i="3"/>
  <c r="J461" i="3"/>
  <c r="L461" i="3"/>
  <c r="H462" i="3"/>
  <c r="I462" i="3"/>
  <c r="J462" i="3"/>
  <c r="L462" i="3"/>
  <c r="H463" i="3"/>
  <c r="I463" i="3"/>
  <c r="J463" i="3"/>
  <c r="L463" i="3"/>
  <c r="H464" i="3"/>
  <c r="I464" i="3"/>
  <c r="J464" i="3"/>
  <c r="L464" i="3"/>
  <c r="H465" i="3"/>
  <c r="I465" i="3"/>
  <c r="J465" i="3"/>
  <c r="L465" i="3"/>
  <c r="H466" i="3"/>
  <c r="I466" i="3"/>
  <c r="J466" i="3"/>
  <c r="L466" i="3"/>
  <c r="H467" i="3"/>
  <c r="I467" i="3"/>
  <c r="J467" i="3"/>
  <c r="L467" i="3"/>
  <c r="H468" i="3"/>
  <c r="I468" i="3"/>
  <c r="J468" i="3"/>
  <c r="L468" i="3"/>
  <c r="H469" i="3"/>
  <c r="I469" i="3"/>
  <c r="J469" i="3"/>
  <c r="L469" i="3"/>
  <c r="H470" i="3"/>
  <c r="I470" i="3"/>
  <c r="J470" i="3"/>
  <c r="L470" i="3"/>
  <c r="H471" i="3"/>
  <c r="I471" i="3"/>
  <c r="J471" i="3"/>
  <c r="L471" i="3"/>
  <c r="H472" i="3"/>
  <c r="I472" i="3"/>
  <c r="J472" i="3"/>
  <c r="L472" i="3"/>
  <c r="H473" i="3"/>
  <c r="I473" i="3"/>
  <c r="J473" i="3"/>
  <c r="L473" i="3"/>
  <c r="H474" i="3"/>
  <c r="I474" i="3"/>
  <c r="J474" i="3"/>
  <c r="L474" i="3"/>
  <c r="H475" i="3"/>
  <c r="I475" i="3"/>
  <c r="J475" i="3"/>
  <c r="L475" i="3"/>
  <c r="H476" i="3"/>
  <c r="I476" i="3"/>
  <c r="J476" i="3"/>
  <c r="L476" i="3"/>
  <c r="H477" i="3"/>
  <c r="I477" i="3"/>
  <c r="J477" i="3"/>
  <c r="L477" i="3"/>
  <c r="H478" i="3"/>
  <c r="I478" i="3"/>
  <c r="J478" i="3"/>
  <c r="L478" i="3"/>
  <c r="H479" i="3"/>
  <c r="I479" i="3"/>
  <c r="J479" i="3"/>
  <c r="L479" i="3"/>
  <c r="H480" i="3"/>
  <c r="I480" i="3"/>
  <c r="J480" i="3"/>
  <c r="L480" i="3"/>
  <c r="H481" i="3"/>
  <c r="I481" i="3"/>
  <c r="J481" i="3"/>
  <c r="L481" i="3"/>
  <c r="H482" i="3"/>
  <c r="I482" i="3"/>
  <c r="J482" i="3"/>
  <c r="L482" i="3"/>
  <c r="H483" i="3"/>
  <c r="I483" i="3"/>
  <c r="J483" i="3"/>
  <c r="L483" i="3"/>
  <c r="H484" i="3"/>
  <c r="I484" i="3"/>
  <c r="J484" i="3"/>
  <c r="L484" i="3"/>
  <c r="H485" i="3"/>
  <c r="I485" i="3"/>
  <c r="J485" i="3"/>
  <c r="L485" i="3"/>
  <c r="H486" i="3"/>
  <c r="I486" i="3"/>
  <c r="J486" i="3"/>
  <c r="L486" i="3"/>
  <c r="H487" i="3"/>
  <c r="I487" i="3"/>
  <c r="J487" i="3"/>
  <c r="L487" i="3"/>
  <c r="H488" i="3"/>
  <c r="I488" i="3"/>
  <c r="J488" i="3"/>
  <c r="L488" i="3"/>
  <c r="H489" i="3"/>
  <c r="I489" i="3"/>
  <c r="J489" i="3"/>
  <c r="L489" i="3"/>
  <c r="H490" i="3"/>
  <c r="I490" i="3"/>
  <c r="J490" i="3"/>
  <c r="L490" i="3"/>
  <c r="H491" i="3"/>
  <c r="I491" i="3"/>
  <c r="J491" i="3"/>
  <c r="L491" i="3"/>
  <c r="H492" i="3"/>
  <c r="I492" i="3"/>
  <c r="J492" i="3"/>
  <c r="L492" i="3"/>
  <c r="H493" i="3"/>
  <c r="I493" i="3"/>
  <c r="J493" i="3"/>
  <c r="L493" i="3"/>
  <c r="H494" i="3"/>
  <c r="I494" i="3"/>
  <c r="J494" i="3"/>
  <c r="L494" i="3"/>
  <c r="H495" i="3"/>
  <c r="I495" i="3"/>
  <c r="J495" i="3"/>
  <c r="L495" i="3"/>
  <c r="H496" i="3"/>
  <c r="I496" i="3"/>
  <c r="J496" i="3"/>
  <c r="L496" i="3"/>
  <c r="H497" i="3"/>
  <c r="I497" i="3"/>
  <c r="J497" i="3"/>
  <c r="L497" i="3"/>
  <c r="H498" i="3"/>
  <c r="I498" i="3"/>
  <c r="J498" i="3"/>
  <c r="L498" i="3"/>
  <c r="H499" i="3"/>
  <c r="I499" i="3"/>
  <c r="J499" i="3"/>
  <c r="L499" i="3"/>
  <c r="H500" i="3"/>
  <c r="I500" i="3"/>
  <c r="J500" i="3"/>
  <c r="L500" i="3"/>
  <c r="H501" i="3"/>
  <c r="I501" i="3"/>
  <c r="J501" i="3"/>
  <c r="L501" i="3"/>
  <c r="L62" i="3"/>
  <c r="M13" i="3"/>
  <c r="M20" i="3"/>
  <c r="M23" i="3" s="1"/>
  <c r="I63" i="3"/>
  <c r="I62" i="3"/>
  <c r="M36" i="3"/>
  <c r="M16" i="3"/>
  <c r="J63" i="3"/>
  <c r="J62" i="3"/>
  <c r="H63" i="3"/>
  <c r="M22" i="3"/>
  <c r="M19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62" i="3"/>
  <c r="O6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M55" i="3"/>
  <c r="M31" i="3"/>
  <c r="M28" i="3"/>
  <c r="M35" i="3"/>
  <c r="M37" i="3"/>
  <c r="M27" i="3"/>
  <c r="M26" i="3"/>
  <c r="M32" i="3"/>
  <c r="M21" i="3" l="1"/>
  <c r="M41" i="3"/>
  <c r="M42" i="3"/>
  <c r="N64" i="3"/>
  <c r="N66" i="3"/>
  <c r="N68" i="3"/>
  <c r="N70" i="3"/>
  <c r="N72" i="3"/>
  <c r="N74" i="3"/>
  <c r="N76" i="3"/>
  <c r="N78" i="3"/>
  <c r="N80" i="3"/>
  <c r="N82" i="3"/>
  <c r="N84" i="3"/>
  <c r="N86" i="3"/>
  <c r="N88" i="3"/>
  <c r="N90" i="3"/>
  <c r="N94" i="3"/>
  <c r="N98" i="3"/>
  <c r="N102" i="3"/>
  <c r="N106" i="3"/>
  <c r="N110" i="3"/>
  <c r="N114" i="3"/>
  <c r="N118" i="3"/>
  <c r="N122" i="3"/>
  <c r="N126" i="3"/>
  <c r="N130" i="3"/>
  <c r="N134" i="3"/>
  <c r="N138" i="3"/>
  <c r="N142" i="3"/>
  <c r="N146" i="3"/>
  <c r="N150" i="3"/>
  <c r="N154" i="3"/>
  <c r="N158" i="3"/>
  <c r="N162" i="3"/>
  <c r="N166" i="3"/>
  <c r="N170" i="3"/>
  <c r="N174" i="3"/>
  <c r="N178" i="3"/>
  <c r="N63" i="3"/>
  <c r="N499" i="3"/>
  <c r="N495" i="3"/>
  <c r="N491" i="3"/>
  <c r="N487" i="3"/>
  <c r="N483" i="3"/>
  <c r="N479" i="3"/>
  <c r="N475" i="3"/>
  <c r="N471" i="3"/>
  <c r="N467" i="3"/>
  <c r="N463" i="3"/>
  <c r="N459" i="3"/>
  <c r="N455" i="3"/>
  <c r="N451" i="3"/>
  <c r="N447" i="3"/>
  <c r="N443" i="3"/>
  <c r="N439" i="3"/>
  <c r="N435" i="3"/>
  <c r="N431" i="3"/>
  <c r="N427" i="3"/>
  <c r="N423" i="3"/>
  <c r="N419" i="3"/>
  <c r="N415" i="3"/>
  <c r="N411" i="3"/>
  <c r="N407" i="3"/>
  <c r="N403" i="3"/>
  <c r="N399" i="3"/>
  <c r="N395" i="3"/>
  <c r="N391" i="3"/>
  <c r="N387" i="3"/>
  <c r="N383" i="3"/>
  <c r="N379" i="3"/>
  <c r="N375" i="3"/>
  <c r="N371" i="3"/>
  <c r="N367" i="3"/>
  <c r="N363" i="3"/>
  <c r="N359" i="3"/>
  <c r="N355" i="3"/>
  <c r="N351" i="3"/>
  <c r="N347" i="3"/>
  <c r="N343" i="3"/>
  <c r="N339" i="3"/>
  <c r="N335" i="3"/>
  <c r="N331" i="3"/>
  <c r="N327" i="3"/>
  <c r="N323" i="3"/>
  <c r="N319" i="3"/>
  <c r="N315" i="3"/>
  <c r="N311" i="3"/>
  <c r="N67" i="3"/>
  <c r="N75" i="3"/>
  <c r="N83" i="3"/>
  <c r="N92" i="3"/>
  <c r="N97" i="3"/>
  <c r="N103" i="3"/>
  <c r="N108" i="3"/>
  <c r="N113" i="3"/>
  <c r="N119" i="3"/>
  <c r="N124" i="3"/>
  <c r="N129" i="3"/>
  <c r="N135" i="3"/>
  <c r="N140" i="3"/>
  <c r="N145" i="3"/>
  <c r="N151" i="3"/>
  <c r="N156" i="3"/>
  <c r="N161" i="3"/>
  <c r="N167" i="3"/>
  <c r="N172" i="3"/>
  <c r="N177" i="3"/>
  <c r="N497" i="3"/>
  <c r="N492" i="3"/>
  <c r="N486" i="3"/>
  <c r="N481" i="3"/>
  <c r="N476" i="3"/>
  <c r="N470" i="3"/>
  <c r="N465" i="3"/>
  <c r="N460" i="3"/>
  <c r="N454" i="3"/>
  <c r="N449" i="3"/>
  <c r="N444" i="3"/>
  <c r="N438" i="3"/>
  <c r="N433" i="3"/>
  <c r="N428" i="3"/>
  <c r="N422" i="3"/>
  <c r="N417" i="3"/>
  <c r="N412" i="3"/>
  <c r="N406" i="3"/>
  <c r="N401" i="3"/>
  <c r="N396" i="3"/>
  <c r="N390" i="3"/>
  <c r="N385" i="3"/>
  <c r="N380" i="3"/>
  <c r="N374" i="3"/>
  <c r="N369" i="3"/>
  <c r="N364" i="3"/>
  <c r="N358" i="3"/>
  <c r="N353" i="3"/>
  <c r="N348" i="3"/>
  <c r="N342" i="3"/>
  <c r="N337" i="3"/>
  <c r="N332" i="3"/>
  <c r="N326" i="3"/>
  <c r="N321" i="3"/>
  <c r="N316" i="3"/>
  <c r="N310" i="3"/>
  <c r="N306" i="3"/>
  <c r="N302" i="3"/>
  <c r="N298" i="3"/>
  <c r="N294" i="3"/>
  <c r="N290" i="3"/>
  <c r="N286" i="3"/>
  <c r="N282" i="3"/>
  <c r="N278" i="3"/>
  <c r="N274" i="3"/>
  <c r="N270" i="3"/>
  <c r="N266" i="3"/>
  <c r="N262" i="3"/>
  <c r="N258" i="3"/>
  <c r="N254" i="3"/>
  <c r="N250" i="3"/>
  <c r="N246" i="3"/>
  <c r="N242" i="3"/>
  <c r="N238" i="3"/>
  <c r="N234" i="3"/>
  <c r="N230" i="3"/>
  <c r="N226" i="3"/>
  <c r="N222" i="3"/>
  <c r="N218" i="3"/>
  <c r="N214" i="3"/>
  <c r="N210" i="3"/>
  <c r="N206" i="3"/>
  <c r="N202" i="3"/>
  <c r="N198" i="3"/>
  <c r="N194" i="3"/>
  <c r="N190" i="3"/>
  <c r="N186" i="3"/>
  <c r="N182" i="3"/>
  <c r="N65" i="3"/>
  <c r="N73" i="3"/>
  <c r="N81" i="3"/>
  <c r="N89" i="3"/>
  <c r="N93" i="3"/>
  <c r="N99" i="3"/>
  <c r="N104" i="3"/>
  <c r="N109" i="3"/>
  <c r="N115" i="3"/>
  <c r="N120" i="3"/>
  <c r="N125" i="3"/>
  <c r="N131" i="3"/>
  <c r="N136" i="3"/>
  <c r="N141" i="3"/>
  <c r="N147" i="3"/>
  <c r="N152" i="3"/>
  <c r="N157" i="3"/>
  <c r="N163" i="3"/>
  <c r="N168" i="3"/>
  <c r="N173" i="3"/>
  <c r="N179" i="3"/>
  <c r="N501" i="3"/>
  <c r="N496" i="3"/>
  <c r="N490" i="3"/>
  <c r="N485" i="3"/>
  <c r="N480" i="3"/>
  <c r="N474" i="3"/>
  <c r="N469" i="3"/>
  <c r="N464" i="3"/>
  <c r="N458" i="3"/>
  <c r="N453" i="3"/>
  <c r="N448" i="3"/>
  <c r="N442" i="3"/>
  <c r="N437" i="3"/>
  <c r="N432" i="3"/>
  <c r="N426" i="3"/>
  <c r="N421" i="3"/>
  <c r="N416" i="3"/>
  <c r="N410" i="3"/>
  <c r="N405" i="3"/>
  <c r="N400" i="3"/>
  <c r="N394" i="3"/>
  <c r="N389" i="3"/>
  <c r="N384" i="3"/>
  <c r="N378" i="3"/>
  <c r="N373" i="3"/>
  <c r="N368" i="3"/>
  <c r="N362" i="3"/>
  <c r="N357" i="3"/>
  <c r="N352" i="3"/>
  <c r="N346" i="3"/>
  <c r="N341" i="3"/>
  <c r="N336" i="3"/>
  <c r="N330" i="3"/>
  <c r="N325" i="3"/>
  <c r="N320" i="3"/>
  <c r="N314" i="3"/>
  <c r="N309" i="3"/>
  <c r="N305" i="3"/>
  <c r="N301" i="3"/>
  <c r="N297" i="3"/>
  <c r="N293" i="3"/>
  <c r="N289" i="3"/>
  <c r="N285" i="3"/>
  <c r="N281" i="3"/>
  <c r="N277" i="3"/>
  <c r="N273" i="3"/>
  <c r="N269" i="3"/>
  <c r="N265" i="3"/>
  <c r="N261" i="3"/>
  <c r="N257" i="3"/>
  <c r="N253" i="3"/>
  <c r="N249" i="3"/>
  <c r="N245" i="3"/>
  <c r="N241" i="3"/>
  <c r="N237" i="3"/>
  <c r="N233" i="3"/>
  <c r="N229" i="3"/>
  <c r="N225" i="3"/>
  <c r="N221" i="3"/>
  <c r="N217" i="3"/>
  <c r="N71" i="3"/>
  <c r="N87" i="3"/>
  <c r="N91" i="3"/>
  <c r="N101" i="3"/>
  <c r="N112" i="3"/>
  <c r="N123" i="3"/>
  <c r="N133" i="3"/>
  <c r="N144" i="3"/>
  <c r="N155" i="3"/>
  <c r="N165" i="3"/>
  <c r="N176" i="3"/>
  <c r="N500" i="3"/>
  <c r="N489" i="3"/>
  <c r="N478" i="3"/>
  <c r="N468" i="3"/>
  <c r="N457" i="3"/>
  <c r="N446" i="3"/>
  <c r="N436" i="3"/>
  <c r="N425" i="3"/>
  <c r="N414" i="3"/>
  <c r="N404" i="3"/>
  <c r="N393" i="3"/>
  <c r="N382" i="3"/>
  <c r="N372" i="3"/>
  <c r="N361" i="3"/>
  <c r="N350" i="3"/>
  <c r="N340" i="3"/>
  <c r="N329" i="3"/>
  <c r="N318" i="3"/>
  <c r="N308" i="3"/>
  <c r="N300" i="3"/>
  <c r="N292" i="3"/>
  <c r="N284" i="3"/>
  <c r="N276" i="3"/>
  <c r="N268" i="3"/>
  <c r="N260" i="3"/>
  <c r="N252" i="3"/>
  <c r="N244" i="3"/>
  <c r="N236" i="3"/>
  <c r="N228" i="3"/>
  <c r="N220" i="3"/>
  <c r="N213" i="3"/>
  <c r="N208" i="3"/>
  <c r="N203" i="3"/>
  <c r="N197" i="3"/>
  <c r="N192" i="3"/>
  <c r="N187" i="3"/>
  <c r="N181" i="3"/>
  <c r="N79" i="3"/>
  <c r="N96" i="3"/>
  <c r="N107" i="3"/>
  <c r="N117" i="3"/>
  <c r="N128" i="3"/>
  <c r="N139" i="3"/>
  <c r="N149" i="3"/>
  <c r="N160" i="3"/>
  <c r="N171" i="3"/>
  <c r="N494" i="3"/>
  <c r="N484" i="3"/>
  <c r="N473" i="3"/>
  <c r="N462" i="3"/>
  <c r="N452" i="3"/>
  <c r="N441" i="3"/>
  <c r="N430" i="3"/>
  <c r="N420" i="3"/>
  <c r="N409" i="3"/>
  <c r="N398" i="3"/>
  <c r="N388" i="3"/>
  <c r="N377" i="3"/>
  <c r="N366" i="3"/>
  <c r="N356" i="3"/>
  <c r="N345" i="3"/>
  <c r="N334" i="3"/>
  <c r="N324" i="3"/>
  <c r="N313" i="3"/>
  <c r="N304" i="3"/>
  <c r="N296" i="3"/>
  <c r="N288" i="3"/>
  <c r="N280" i="3"/>
  <c r="N272" i="3"/>
  <c r="N264" i="3"/>
  <c r="N256" i="3"/>
  <c r="N248" i="3"/>
  <c r="N240" i="3"/>
  <c r="N232" i="3"/>
  <c r="N224" i="3"/>
  <c r="N216" i="3"/>
  <c r="N211" i="3"/>
  <c r="N205" i="3"/>
  <c r="N200" i="3"/>
  <c r="N195" i="3"/>
  <c r="N189" i="3"/>
  <c r="N184" i="3"/>
  <c r="N77" i="3"/>
  <c r="N100" i="3"/>
  <c r="N111" i="3"/>
  <c r="N121" i="3"/>
  <c r="N132" i="3"/>
  <c r="N143" i="3"/>
  <c r="N153" i="3"/>
  <c r="N164" i="3"/>
  <c r="N175" i="3"/>
  <c r="N493" i="3"/>
  <c r="N482" i="3"/>
  <c r="N472" i="3"/>
  <c r="N461" i="3"/>
  <c r="N450" i="3"/>
  <c r="N440" i="3"/>
  <c r="N429" i="3"/>
  <c r="N418" i="3"/>
  <c r="N408" i="3"/>
  <c r="N397" i="3"/>
  <c r="N386" i="3"/>
  <c r="N376" i="3"/>
  <c r="N365" i="3"/>
  <c r="N354" i="3"/>
  <c r="N344" i="3"/>
  <c r="N333" i="3"/>
  <c r="N322" i="3"/>
  <c r="N312" i="3"/>
  <c r="N303" i="3"/>
  <c r="N295" i="3"/>
  <c r="N287" i="3"/>
  <c r="N279" i="3"/>
  <c r="N271" i="3"/>
  <c r="N263" i="3"/>
  <c r="N255" i="3"/>
  <c r="N247" i="3"/>
  <c r="N239" i="3"/>
  <c r="N231" i="3"/>
  <c r="N223" i="3"/>
  <c r="N69" i="3"/>
  <c r="N105" i="3"/>
  <c r="N148" i="3"/>
  <c r="N477" i="3"/>
  <c r="N434" i="3"/>
  <c r="N392" i="3"/>
  <c r="N349" i="3"/>
  <c r="N307" i="3"/>
  <c r="N275" i="3"/>
  <c r="N243" i="3"/>
  <c r="N215" i="3"/>
  <c r="N204" i="3"/>
  <c r="N193" i="3"/>
  <c r="N183" i="3"/>
  <c r="N498" i="3"/>
  <c r="N291" i="3"/>
  <c r="N209" i="3"/>
  <c r="N85" i="3"/>
  <c r="N116" i="3"/>
  <c r="N159" i="3"/>
  <c r="N466" i="3"/>
  <c r="N424" i="3"/>
  <c r="N381" i="3"/>
  <c r="N338" i="3"/>
  <c r="N299" i="3"/>
  <c r="N267" i="3"/>
  <c r="N235" i="3"/>
  <c r="N212" i="3"/>
  <c r="N201" i="3"/>
  <c r="N191" i="3"/>
  <c r="N180" i="3"/>
  <c r="N127" i="3"/>
  <c r="N456" i="3"/>
  <c r="N370" i="3"/>
  <c r="N259" i="3"/>
  <c r="N199" i="3"/>
  <c r="N95" i="3"/>
  <c r="N137" i="3"/>
  <c r="N62" i="3"/>
  <c r="N488" i="3"/>
  <c r="N445" i="3"/>
  <c r="N402" i="3"/>
  <c r="N360" i="3"/>
  <c r="N317" i="3"/>
  <c r="N283" i="3"/>
  <c r="N251" i="3"/>
  <c r="N219" i="3"/>
  <c r="N207" i="3"/>
  <c r="N196" i="3"/>
  <c r="N185" i="3"/>
  <c r="N169" i="3"/>
  <c r="N413" i="3"/>
  <c r="N328" i="3"/>
  <c r="N227" i="3"/>
  <c r="N188" i="3"/>
  <c r="M40" i="3"/>
  <c r="M43" i="3" s="1"/>
</calcChain>
</file>

<file path=xl/sharedStrings.xml><?xml version="1.0" encoding="utf-8"?>
<sst xmlns="http://schemas.openxmlformats.org/spreadsheetml/2006/main" count="275" uniqueCount="206">
  <si>
    <t>t,1</t>
  </si>
  <si>
    <t>S</t>
  </si>
  <si>
    <t>Versuchsnummer</t>
  </si>
  <si>
    <t>Projektnummer</t>
  </si>
  <si>
    <t>Auftragsnummer</t>
  </si>
  <si>
    <t>Versuchsdurchführender</t>
  </si>
  <si>
    <t>Laborequipment</t>
  </si>
  <si>
    <t>Bemerkungen</t>
  </si>
  <si>
    <t>Versuchsprodukt</t>
  </si>
  <si>
    <t>Kunde</t>
  </si>
  <si>
    <t>Kuchenbeschaffenheit</t>
  </si>
  <si>
    <t>Rissbildung</t>
  </si>
  <si>
    <t>Randablösung</t>
  </si>
  <si>
    <t>Teilschritt</t>
  </si>
  <si>
    <t>Filtertuch (+ Stütztuch)</t>
  </si>
  <si>
    <t>Legende</t>
  </si>
  <si>
    <t>Symbol</t>
  </si>
  <si>
    <t>Einheit</t>
  </si>
  <si>
    <t>Bezeichnung</t>
  </si>
  <si>
    <t>A</t>
  </si>
  <si>
    <t>m²</t>
  </si>
  <si>
    <t>Filterfläche</t>
  </si>
  <si>
    <t>b</t>
  </si>
  <si>
    <t>-</t>
  </si>
  <si>
    <t>kg/m³</t>
  </si>
  <si>
    <t>Konzentrationskonstante (Feststoffmasse)</t>
  </si>
  <si>
    <t>kg</t>
  </si>
  <si>
    <t>Filtertuchwiderstand</t>
  </si>
  <si>
    <t>m³</t>
  </si>
  <si>
    <t>Filtratvolumen bei Filtrationsende</t>
  </si>
  <si>
    <t>a</t>
  </si>
  <si>
    <t>s/m³</t>
  </si>
  <si>
    <t>R²</t>
  </si>
  <si>
    <t>Δp</t>
  </si>
  <si>
    <t>bar</t>
  </si>
  <si>
    <t>Filtrationsdruckdifferenz</t>
  </si>
  <si>
    <t>Filterkuchenwiderstand (Kuchendicke)</t>
  </si>
  <si>
    <t>m/kg</t>
  </si>
  <si>
    <t>Filterkuchenwiderstand (Masse)</t>
  </si>
  <si>
    <t>mPas</t>
  </si>
  <si>
    <t>Filtrierbarkeit von Suspensionen: Bestimmung des Filterkuchenwiderstands</t>
  </si>
  <si>
    <t>Auswertung nach VDI-Richtlinien 2762</t>
  </si>
  <si>
    <t>t,Z1</t>
  </si>
  <si>
    <t>t,W1</t>
  </si>
  <si>
    <t>t,Z2</t>
  </si>
  <si>
    <t>t,W2</t>
  </si>
  <si>
    <t>t,P</t>
  </si>
  <si>
    <t>t,D</t>
  </si>
  <si>
    <t>Datum + Zeit</t>
  </si>
  <si>
    <t>Produktnummer</t>
  </si>
  <si>
    <t>Waschmedium</t>
  </si>
  <si>
    <t>t,Z3</t>
  </si>
  <si>
    <t>t,W3</t>
  </si>
  <si>
    <t>t,Z4</t>
  </si>
  <si>
    <t>t,L</t>
  </si>
  <si>
    <t>t,L0</t>
  </si>
  <si>
    <t>Flockungsmitteltyp</t>
  </si>
  <si>
    <t>κ</t>
  </si>
  <si>
    <t>= a * A * Δp / η</t>
  </si>
  <si>
    <t>= b * A² * Δp / (κ * η)</t>
  </si>
  <si>
    <r>
      <t>= b * A² * Δp / (κ</t>
    </r>
    <r>
      <rPr>
        <vertAlign val="subscript"/>
        <sz val="11"/>
        <color theme="1"/>
        <rFont val="Arial"/>
        <family val="2"/>
      </rPr>
      <t>M</t>
    </r>
    <r>
      <rPr>
        <sz val="11"/>
        <color theme="1"/>
        <rFont val="Arial"/>
        <family val="2"/>
      </rPr>
      <t xml:space="preserve"> * η)</t>
    </r>
  </si>
  <si>
    <t>Suspensionskonzentration</t>
  </si>
  <si>
    <t>Zeit</t>
  </si>
  <si>
    <t>Filtratmasse</t>
  </si>
  <si>
    <t>Gasstrom</t>
  </si>
  <si>
    <t>Nutschendruck</t>
  </si>
  <si>
    <t>Suspensionstemperatur</t>
  </si>
  <si>
    <t>Flockungsmittelkonzentration</t>
  </si>
  <si>
    <t>Flockungsmittelmenge</t>
  </si>
  <si>
    <t>Waschflüssigkeitstemperatur</t>
  </si>
  <si>
    <t>Flüssigkeitsmenge 1. Waschung</t>
  </si>
  <si>
    <t>Flüssigkeitsmenge 2. Waschung</t>
  </si>
  <si>
    <t>Flüssigkeitsmenge 3. Waschung</t>
  </si>
  <si>
    <t>Gastemperatur</t>
  </si>
  <si>
    <t>Zielentfeuchtungsverhältnis</t>
  </si>
  <si>
    <t>Versuch auswerten?</t>
  </si>
  <si>
    <t>Kuchenhöhe</t>
  </si>
  <si>
    <t>Kuchenmasse, feucht (+ Tara)</t>
  </si>
  <si>
    <t>Tara</t>
  </si>
  <si>
    <t>Suspensionseinwaage</t>
  </si>
  <si>
    <t>Kuchenbildungszeit</t>
  </si>
  <si>
    <t>1. Zwischenentfeuchtungszeit</t>
  </si>
  <si>
    <t>1. Waschungszeit</t>
  </si>
  <si>
    <t>2. Zwischenentfeuchtungszeit</t>
  </si>
  <si>
    <t>2. Waschungszeit</t>
  </si>
  <si>
    <t>3. Zwischenentfeuchtungszeit</t>
  </si>
  <si>
    <t>3. Waschungszeit</t>
  </si>
  <si>
    <t>4. Zwischenentfeuchtungszeit</t>
  </si>
  <si>
    <t>Presszeit</t>
  </si>
  <si>
    <t>Bedampfungszeit</t>
  </si>
  <si>
    <t>Gasdurchbruchszeit</t>
  </si>
  <si>
    <t>Entfeuchtungszeit</t>
  </si>
  <si>
    <t>Gasmenge für Entfeuchtung</t>
  </si>
  <si>
    <t>Wert</t>
  </si>
  <si>
    <t>Kürzel</t>
  </si>
  <si>
    <t>Filtratvolumen</t>
  </si>
  <si>
    <t>Formel</t>
  </si>
  <si>
    <t>Feststoffdichte</t>
  </si>
  <si>
    <t>Filtratdichte</t>
  </si>
  <si>
    <t>dynamische Viskosität</t>
  </si>
  <si>
    <t>Kuchenmasse, trocken (+ Tara)</t>
  </si>
  <si>
    <r>
      <t>M</t>
    </r>
    <r>
      <rPr>
        <vertAlign val="subscript"/>
        <sz val="11"/>
        <color theme="1"/>
        <rFont val="Arial"/>
        <family val="2"/>
      </rPr>
      <t>tr,Tara</t>
    </r>
  </si>
  <si>
    <t>Trockenmasse Filterkuchen</t>
  </si>
  <si>
    <r>
      <t>c</t>
    </r>
    <r>
      <rPr>
        <vertAlign val="subscript"/>
        <sz val="11"/>
        <color theme="1"/>
        <rFont val="Arial"/>
        <family val="2"/>
      </rPr>
      <t>S</t>
    </r>
  </si>
  <si>
    <t>RF</t>
  </si>
  <si>
    <t>ε</t>
  </si>
  <si>
    <r>
      <t>ρ</t>
    </r>
    <r>
      <rPr>
        <vertAlign val="subscript"/>
        <sz val="11"/>
        <color theme="1"/>
        <rFont val="Arial"/>
        <family val="2"/>
      </rPr>
      <t>cake</t>
    </r>
  </si>
  <si>
    <r>
      <t>κ</t>
    </r>
    <r>
      <rPr>
        <vertAlign val="subscript"/>
        <sz val="11"/>
        <color theme="1"/>
        <rFont val="Arial"/>
        <family val="2"/>
      </rPr>
      <t>M</t>
    </r>
  </si>
  <si>
    <r>
      <t>R</t>
    </r>
    <r>
      <rPr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/>
    </r>
  </si>
  <si>
    <r>
      <t>α</t>
    </r>
    <r>
      <rPr>
        <vertAlign val="subscript"/>
        <sz val="11"/>
        <color theme="1"/>
        <rFont val="Arial"/>
        <family val="2"/>
      </rPr>
      <t>H</t>
    </r>
    <r>
      <rPr>
        <sz val="11"/>
        <color theme="1"/>
        <rFont val="Arial"/>
        <family val="2"/>
      </rPr>
      <t/>
    </r>
  </si>
  <si>
    <r>
      <t>α</t>
    </r>
    <r>
      <rPr>
        <vertAlign val="subscript"/>
        <sz val="11"/>
        <color theme="1"/>
        <rFont val="Arial"/>
        <family val="2"/>
      </rPr>
      <t>M</t>
    </r>
  </si>
  <si>
    <t>Restfeuchte</t>
  </si>
  <si>
    <t>Porosität</t>
  </si>
  <si>
    <t>Kuchendichte, trocken</t>
  </si>
  <si>
    <t>Achsenabschnitt</t>
  </si>
  <si>
    <t>Steigung</t>
  </si>
  <si>
    <t>Bestimmtheitsmaß</t>
  </si>
  <si>
    <t>g</t>
  </si>
  <si>
    <t>bar,g</t>
  </si>
  <si>
    <t>s/ml</t>
  </si>
  <si>
    <t>ml</t>
  </si>
  <si>
    <t>Gew.-%</t>
  </si>
  <si>
    <t>Vol.-%</t>
  </si>
  <si>
    <t>°C</t>
  </si>
  <si>
    <t>cm²</t>
  </si>
  <si>
    <t>mm</t>
  </si>
  <si>
    <t>s</t>
  </si>
  <si>
    <t>Nm³/m²</t>
  </si>
  <si>
    <t>Suspensionskonzentration, volumetrisch</t>
  </si>
  <si>
    <r>
      <t>c</t>
    </r>
    <r>
      <rPr>
        <vertAlign val="subscript"/>
        <sz val="11"/>
        <color theme="1"/>
        <rFont val="Arial"/>
        <family val="2"/>
      </rPr>
      <t>S,V</t>
    </r>
  </si>
  <si>
    <t>FILTRATEST-Versuchsdaten</t>
  </si>
  <si>
    <t>Konzentrationskonstante (Suspension)</t>
  </si>
  <si>
    <t>Gasmenge</t>
  </si>
  <si>
    <t>Suspensionsmasse</t>
  </si>
  <si>
    <r>
      <t>s/m</t>
    </r>
    <r>
      <rPr>
        <vertAlign val="superscript"/>
        <sz val="11"/>
        <color theme="1"/>
        <rFont val="Arial"/>
        <family val="2"/>
      </rPr>
      <t>6</t>
    </r>
  </si>
  <si>
    <r>
      <t>m</t>
    </r>
    <r>
      <rPr>
        <vertAlign val="superscript"/>
        <sz val="11"/>
        <color theme="1"/>
        <rFont val="Arial"/>
        <family val="2"/>
      </rPr>
      <t>-1</t>
    </r>
  </si>
  <si>
    <r>
      <t>m</t>
    </r>
    <r>
      <rPr>
        <vertAlign val="superscript"/>
        <sz val="11"/>
        <color theme="1"/>
        <rFont val="Arial"/>
        <family val="2"/>
      </rPr>
      <t>-2</t>
    </r>
  </si>
  <si>
    <t>Suspensionskonzentration (Prüfwert)</t>
  </si>
  <si>
    <r>
      <t>M</t>
    </r>
    <r>
      <rPr>
        <vertAlign val="subscript"/>
        <sz val="11"/>
        <color theme="1"/>
        <rFont val="Arial"/>
        <family val="2"/>
      </rPr>
      <t>Susp</t>
    </r>
  </si>
  <si>
    <r>
      <t>V</t>
    </r>
    <r>
      <rPr>
        <vertAlign val="subscript"/>
        <sz val="11"/>
        <color theme="1"/>
        <rFont val="Arial"/>
        <family val="2"/>
      </rPr>
      <t>e</t>
    </r>
  </si>
  <si>
    <t>Suspensionskonzentration (Eingabe)</t>
  </si>
  <si>
    <r>
      <t>c</t>
    </r>
    <r>
      <rPr>
        <vertAlign val="subscript"/>
        <sz val="11"/>
        <color theme="1"/>
        <rFont val="Arial"/>
        <family val="2"/>
      </rPr>
      <t>S,Prüf</t>
    </r>
  </si>
  <si>
    <t>Konzentrationskonstanten</t>
  </si>
  <si>
    <t>Widerstände</t>
  </si>
  <si>
    <t>Sättigung</t>
  </si>
  <si>
    <t>Masse-Korrektur</t>
  </si>
  <si>
    <t>ΔM</t>
  </si>
  <si>
    <r>
      <t>= M</t>
    </r>
    <r>
      <rPr>
        <vertAlign val="subscript"/>
        <sz val="11"/>
        <color theme="1"/>
        <rFont val="Arial"/>
        <family val="2"/>
      </rPr>
      <t>tr,Tara</t>
    </r>
    <r>
      <rPr>
        <sz val="11"/>
        <color theme="1"/>
        <rFont val="Arial"/>
        <family val="2"/>
      </rPr>
      <t xml:space="preserve"> - M</t>
    </r>
    <r>
      <rPr>
        <vertAlign val="subscript"/>
        <sz val="11"/>
        <color theme="1"/>
        <rFont val="Arial"/>
        <family val="2"/>
      </rPr>
      <t>Tara</t>
    </r>
  </si>
  <si>
    <t>Filterkuchendaten</t>
  </si>
  <si>
    <r>
      <t>RF</t>
    </r>
    <r>
      <rPr>
        <vertAlign val="subscript"/>
        <sz val="11"/>
        <color theme="1"/>
        <rFont val="Arial"/>
        <family val="2"/>
      </rPr>
      <t>100%</t>
    </r>
  </si>
  <si>
    <r>
      <t>=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ε / (ρ</t>
    </r>
    <r>
      <rPr>
        <vertAlign val="subscript"/>
        <sz val="11"/>
        <color theme="1"/>
        <rFont val="Arial"/>
        <family val="2"/>
      </rPr>
      <t>L</t>
    </r>
    <r>
      <rPr>
        <sz val="11"/>
        <color theme="1"/>
        <rFont val="Arial"/>
        <family val="2"/>
      </rPr>
      <t xml:space="preserve"> * ε +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(100 - ε))</t>
    </r>
  </si>
  <si>
    <t>Restfeuchte bei 100 % Sättigung</t>
  </si>
  <si>
    <t>= Übertrag aus Rohdaten</t>
  </si>
  <si>
    <r>
      <t>M</t>
    </r>
    <r>
      <rPr>
        <vertAlign val="subscript"/>
        <sz val="11"/>
        <color theme="1"/>
        <rFont val="Arial"/>
        <family val="2"/>
      </rPr>
      <t>tr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</si>
  <si>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M</t>
    </r>
    <r>
      <rPr>
        <vertAlign val="subscript"/>
        <sz val="11"/>
        <color theme="1"/>
        <rFont val="Arial"/>
        <family val="2"/>
      </rPr>
      <t>Susp</t>
    </r>
    <r>
      <rPr>
        <sz val="11"/>
        <color theme="1"/>
        <rFont val="Arial"/>
        <family val="2"/>
      </rPr>
      <t xml:space="preserve"> * 100</t>
    </r>
  </si>
  <si>
    <r>
      <t>h</t>
    </r>
    <r>
      <rPr>
        <vertAlign val="subscript"/>
        <sz val="11"/>
        <color theme="1"/>
        <rFont val="Arial"/>
        <family val="2"/>
      </rPr>
      <t>K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</si>
  <si>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(A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</t>
    </r>
  </si>
  <si>
    <r>
      <t>= (1 -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(ρ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)) * 100</t>
    </r>
  </si>
  <si>
    <r>
      <t>= (M</t>
    </r>
    <r>
      <rPr>
        <vertAlign val="subscript"/>
        <sz val="11"/>
        <color theme="1"/>
        <rFont val="Arial"/>
        <family val="2"/>
      </rPr>
      <t>feu,Tara</t>
    </r>
    <r>
      <rPr>
        <sz val="11"/>
        <color theme="1"/>
        <rFont val="Arial"/>
        <family val="2"/>
      </rPr>
      <t xml:space="preserve"> - M</t>
    </r>
    <r>
      <rPr>
        <vertAlign val="subscript"/>
        <sz val="11"/>
        <color theme="1"/>
        <rFont val="Arial"/>
        <family val="2"/>
      </rPr>
      <t>tr,Tara</t>
    </r>
    <r>
      <rPr>
        <sz val="11"/>
        <color theme="1"/>
        <rFont val="Arial"/>
        <family val="2"/>
      </rPr>
      <t>) / ρ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(A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 xml:space="preserve"> * ε)</t>
    </r>
  </si>
  <si>
    <r>
      <t>= (1 - (M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M</t>
    </r>
    <r>
      <rPr>
        <vertAlign val="subscript"/>
        <sz val="11"/>
        <color theme="1"/>
        <rFont val="Arial"/>
        <family val="2"/>
      </rPr>
      <t>feu</t>
    </r>
    <r>
      <rPr>
        <sz val="11"/>
        <color theme="1"/>
        <rFont val="Arial"/>
        <family val="2"/>
      </rPr>
      <t>)) * 100</t>
    </r>
  </si>
  <si>
    <r>
      <t>= A * h</t>
    </r>
    <r>
      <rPr>
        <vertAlign val="subscript"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 xml:space="preserve"> /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mit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M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ρ</t>
    </r>
    <r>
      <rPr>
        <vertAlign val="subscript"/>
        <sz val="11"/>
        <color theme="1"/>
        <rFont val="Arial"/>
        <family val="2"/>
      </rPr>
      <t>Fil</t>
    </r>
  </si>
  <si>
    <r>
      <t>= M</t>
    </r>
    <r>
      <rPr>
        <vertAlign val="subscript"/>
        <sz val="11"/>
        <color theme="1"/>
        <rFont val="Arial"/>
        <family val="2"/>
      </rPr>
      <t>tr</t>
    </r>
    <r>
      <rPr>
        <sz val="11"/>
        <color theme="1"/>
        <rFont val="Arial"/>
        <family val="2"/>
      </rPr>
      <t xml:space="preserve"> /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mit V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M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/ ρ</t>
    </r>
    <r>
      <rPr>
        <vertAlign val="subscript"/>
        <sz val="11"/>
        <color theme="1"/>
        <rFont val="Arial"/>
        <family val="2"/>
      </rPr>
      <t>Fil</t>
    </r>
  </si>
  <si>
    <t>Filtratmasse
(impulsfrei)</t>
  </si>
  <si>
    <t>Gasimpulskorrektur</t>
  </si>
  <si>
    <r>
      <t>a</t>
    </r>
    <r>
      <rPr>
        <vertAlign val="subscript"/>
        <sz val="11"/>
        <color theme="1"/>
        <rFont val="Arial"/>
        <family val="2"/>
      </rPr>
      <t>G</t>
    </r>
  </si>
  <si>
    <r>
      <t>b</t>
    </r>
    <r>
      <rPr>
        <vertAlign val="subscript"/>
        <sz val="11"/>
        <color theme="1"/>
        <rFont val="Arial"/>
        <family val="2"/>
      </rPr>
      <t>G</t>
    </r>
  </si>
  <si>
    <t>Gasimpulskorrekturmasse</t>
  </si>
  <si>
    <r>
      <t>κ</t>
    </r>
    <r>
      <rPr>
        <vertAlign val="subscript"/>
        <sz val="11"/>
        <color theme="1"/>
        <rFont val="Arial"/>
        <family val="2"/>
      </rPr>
      <t>Susp</t>
    </r>
  </si>
  <si>
    <r>
      <t>= c</t>
    </r>
    <r>
      <rPr>
        <vertAlign val="subscript"/>
        <sz val="11"/>
        <color theme="1"/>
        <rFont val="Arial"/>
        <family val="2"/>
      </rPr>
      <t>S,V</t>
    </r>
    <r>
      <rPr>
        <sz val="11"/>
        <color theme="1"/>
        <rFont val="Arial"/>
        <family val="2"/>
      </rPr>
      <t xml:space="preserve"> * (100 - c</t>
    </r>
    <r>
      <rPr>
        <vertAlign val="subscript"/>
        <sz val="11"/>
        <color theme="1"/>
        <rFont val="Arial"/>
        <family val="2"/>
      </rPr>
      <t>S,V</t>
    </r>
    <r>
      <rPr>
        <sz val="11"/>
        <color theme="1"/>
        <rFont val="Arial"/>
        <family val="2"/>
      </rPr>
      <t xml:space="preserve"> - ε)</t>
    </r>
  </si>
  <si>
    <r>
      <t>M</t>
    </r>
    <r>
      <rPr>
        <vertAlign val="subscript"/>
        <sz val="11"/>
        <color theme="1"/>
        <rFont val="Arial"/>
        <family val="2"/>
      </rPr>
      <t>Fil,korr</t>
    </r>
  </si>
  <si>
    <t>Nl/h</t>
  </si>
  <si>
    <r>
      <t>= a</t>
    </r>
    <r>
      <rPr>
        <vertAlign val="subscript"/>
        <sz val="11"/>
        <color theme="1"/>
        <rFont val="Arial"/>
        <family val="2"/>
      </rPr>
      <t>G</t>
    </r>
    <r>
      <rPr>
        <sz val="11"/>
        <color theme="1"/>
        <rFont val="Arial"/>
        <family val="2"/>
      </rPr>
      <t xml:space="preserve"> * V</t>
    </r>
    <r>
      <rPr>
        <vertAlign val="subscript"/>
        <sz val="11"/>
        <color theme="1"/>
        <rFont val="Arial"/>
        <family val="2"/>
      </rPr>
      <t>G</t>
    </r>
    <r>
      <rPr>
        <sz val="11"/>
        <color theme="1"/>
        <rFont val="Arial"/>
        <family val="2"/>
      </rPr>
      <t xml:space="preserve">(t) </t>
    </r>
    <r>
      <rPr>
        <vertAlign val="superscript"/>
        <sz val="11"/>
        <color theme="1"/>
        <rFont val="Arial"/>
        <family val="2"/>
      </rPr>
      <t>bG</t>
    </r>
  </si>
  <si>
    <r>
      <t xml:space="preserve">weitere Stoffdaten - </t>
    </r>
    <r>
      <rPr>
        <u/>
        <sz val="11"/>
        <color rgb="FFFF0000"/>
        <rFont val="Arial"/>
        <family val="2"/>
      </rPr>
      <t>Eingabe</t>
    </r>
  </si>
  <si>
    <t>Kurzbez.</t>
  </si>
  <si>
    <r>
      <t xml:space="preserve">Korrektur der Datenaufzeichnung - </t>
    </r>
    <r>
      <rPr>
        <u/>
        <sz val="11"/>
        <color rgb="FFFF0000"/>
        <rFont val="Arial"/>
        <family val="2"/>
      </rPr>
      <t>Eingabe</t>
    </r>
  </si>
  <si>
    <t>2. Kanal</t>
  </si>
  <si>
    <t>Pressdruck</t>
  </si>
  <si>
    <t>Wurzel t,1</t>
  </si>
  <si>
    <r>
      <t>s</t>
    </r>
    <r>
      <rPr>
        <b/>
        <vertAlign val="superscript"/>
        <sz val="11"/>
        <color theme="1"/>
        <rFont val="Arial"/>
        <family val="2"/>
      </rPr>
      <t>0,5</t>
    </r>
  </si>
  <si>
    <t>ohne</t>
  </si>
  <si>
    <t>Filtratvolumen für Auswertung</t>
  </si>
  <si>
    <t>Daten zur Ausgleichsgeraden Wurzel t,1 vs. V,Fil</t>
  </si>
  <si>
    <r>
      <t>ml/s</t>
    </r>
    <r>
      <rPr>
        <vertAlign val="superscript"/>
        <sz val="11"/>
        <color theme="1"/>
        <rFont val="Arial"/>
        <family val="2"/>
      </rPr>
      <t>0,5</t>
    </r>
  </si>
  <si>
    <t>Daten zur Ausgleichsgeraden V,Fil vs dt/dV</t>
  </si>
  <si>
    <t>Zwischenberechnungen für die dynamische Auswertung</t>
  </si>
  <si>
    <t>Filtratmasse am Ende des Versuchs</t>
  </si>
  <si>
    <t>Erste Zeile mit Daten zur Kuchenbildung</t>
  </si>
  <si>
    <t>Letzte Zeile mit Daten zur Kuchenbildung</t>
  </si>
  <si>
    <r>
      <t xml:space="preserve">Festlegen des für die Kuchenbildung relevanten Versuchsteils - </t>
    </r>
    <r>
      <rPr>
        <u/>
        <sz val="11"/>
        <color rgb="FFFF0000"/>
        <rFont val="Arial"/>
        <family val="2"/>
      </rPr>
      <t>Eingabe</t>
    </r>
  </si>
  <si>
    <t>dt/dV
geglättet</t>
  </si>
  <si>
    <t>Filtratvolumen
geglättet</t>
  </si>
  <si>
    <t>Zeile</t>
  </si>
  <si>
    <t>Suspensionsdichte</t>
  </si>
  <si>
    <r>
      <t>ρ</t>
    </r>
    <r>
      <rPr>
        <vertAlign val="subscript"/>
        <sz val="11"/>
        <color theme="1"/>
        <rFont val="Arial"/>
        <family val="2"/>
      </rPr>
      <t>Susp</t>
    </r>
  </si>
  <si>
    <r>
      <t>=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/ (c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+ (1 - 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) *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/ ρ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>)</t>
    </r>
  </si>
  <si>
    <t>Konzentrationskonstante (Kuchendicke)</t>
  </si>
  <si>
    <r>
      <t>= ρ</t>
    </r>
    <r>
      <rPr>
        <vertAlign val="subscript"/>
        <sz val="11"/>
        <color theme="1"/>
        <rFont val="Arial"/>
        <family val="2"/>
      </rPr>
      <t>Fil</t>
    </r>
    <r>
      <rPr>
        <sz val="11"/>
        <color theme="1"/>
        <rFont val="Arial"/>
        <family val="2"/>
      </rPr>
      <t xml:space="preserve"> * 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/ (c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*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 xml:space="preserve"> + (100 - c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) * ρ</t>
    </r>
    <r>
      <rPr>
        <vertAlign val="sub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) * 100</t>
    </r>
  </si>
  <si>
    <t>Zeit-Korrektur</t>
  </si>
  <si>
    <t>Δt</t>
  </si>
  <si>
    <t>Ersatzkuchendicke</t>
  </si>
  <si>
    <r>
      <t>= R</t>
    </r>
    <r>
      <rPr>
        <vertAlign val="subscript"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 xml:space="preserve"> / α</t>
    </r>
    <r>
      <rPr>
        <vertAlign val="subscript"/>
        <sz val="11"/>
        <color theme="1"/>
        <rFont val="Arial"/>
        <family val="2"/>
      </rPr>
      <t>H</t>
    </r>
    <r>
      <rPr>
        <sz val="11"/>
        <color theme="1"/>
        <rFont val="Arial"/>
        <family val="2"/>
      </rPr>
      <t xml:space="preserve"> * 1000</t>
    </r>
  </si>
  <si>
    <r>
      <t>h</t>
    </r>
    <r>
      <rPr>
        <vertAlign val="subscript"/>
        <sz val="11"/>
        <color theme="1"/>
        <rFont val="Arial"/>
        <family val="2"/>
      </rPr>
      <t>Ke</t>
    </r>
  </si>
  <si>
    <t>Anzahl der ersten zu verwerfenden Versuchspunkte</t>
  </si>
  <si>
    <t>Anzahl der letzten zu verwerfenden Versuchspunkte</t>
  </si>
  <si>
    <t>Version: 20.05.2019</t>
  </si>
  <si>
    <t>gewählter Messbereich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</si>
</sst>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E+00"/>
    <numFmt numFmtId="167" formatCode="0.0000"/>
    <numFmt numFmtId="168" formatCode="yyyy\-mm\-dd\ hh:mm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u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7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color rgb="FFFF0000"/>
      <name val="Arial"/>
      <family val="2"/>
    </font>
    <font>
      <u/>
      <sz val="11"/>
      <color rgb="FFFF0000"/>
      <name val="Arial"/>
      <family val="2"/>
    </font>
    <font>
      <b/>
      <vertAlign val="superscript"/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2" fontId="3" fillId="0" borderId="0" xfId="0" applyNumberFormat="1" applyFont="1" applyProtection="1">
      <protection locked="0"/>
    </xf>
    <xf numFmtId="2" fontId="6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2" fontId="1" fillId="0" borderId="0" xfId="0" applyNumberFormat="1" applyFont="1" applyAlignment="1" applyProtection="1">
      <protection locked="0"/>
    </xf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2" fontId="2" fillId="0" borderId="0" xfId="0" applyNumberFormat="1" applyFont="1" applyAlignment="1" applyProtection="1">
      <protection locked="0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2" fontId="2" fillId="0" borderId="0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2" fontId="1" fillId="0" borderId="0" xfId="0" applyNumberFormat="1" applyFont="1" applyBorder="1" applyProtection="1">
      <protection locked="0"/>
    </xf>
    <xf numFmtId="2" fontId="4" fillId="0" borderId="0" xfId="0" applyNumberFormat="1" applyFont="1" applyBorder="1" applyProtection="1"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Protection="1">
      <protection locked="0"/>
    </xf>
    <xf numFmtId="166" fontId="1" fillId="0" borderId="0" xfId="0" applyNumberFormat="1" applyFont="1" applyBorder="1" applyProtection="1">
      <protection locked="0"/>
    </xf>
    <xf numFmtId="2" fontId="1" fillId="0" borderId="0" xfId="0" applyNumberFormat="1" applyFont="1" applyFill="1" applyAlignment="1" applyProtection="1">
      <alignment horizontal="right"/>
      <protection locked="0"/>
    </xf>
    <xf numFmtId="2" fontId="1" fillId="0" borderId="0" xfId="0" applyNumberFormat="1" applyFont="1" applyFill="1" applyProtection="1">
      <protection locked="0"/>
    </xf>
    <xf numFmtId="0" fontId="1" fillId="0" borderId="0" xfId="0" applyFont="1" applyFill="1" applyProtection="1">
      <protection locked="0"/>
    </xf>
    <xf numFmtId="2" fontId="4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2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Protection="1"/>
    <xf numFmtId="2" fontId="1" fillId="0" borderId="0" xfId="0" applyNumberFormat="1" applyFont="1" applyProtection="1"/>
    <xf numFmtId="166" fontId="1" fillId="0" borderId="0" xfId="0" applyNumberFormat="1" applyFont="1" applyBorder="1" applyProtection="1"/>
    <xf numFmtId="167" fontId="1" fillId="0" borderId="0" xfId="0" applyNumberFormat="1" applyFont="1" applyBorder="1" applyProtection="1"/>
    <xf numFmtId="164" fontId="1" fillId="0" borderId="0" xfId="0" applyNumberFormat="1" applyFont="1" applyBorder="1" applyProtection="1"/>
    <xf numFmtId="165" fontId="1" fillId="0" borderId="0" xfId="0" applyNumberFormat="1" applyFont="1" applyBorder="1" applyProtection="1"/>
    <xf numFmtId="0" fontId="1" fillId="0" borderId="0" xfId="0" applyNumberFormat="1" applyFont="1" applyBorder="1" applyProtection="1"/>
    <xf numFmtId="2" fontId="1" fillId="0" borderId="0" xfId="0" applyNumberFormat="1" applyFont="1" applyBorder="1" applyProtection="1"/>
    <xf numFmtId="2" fontId="1" fillId="0" borderId="0" xfId="0" applyNumberFormat="1" applyFont="1" applyBorder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Protection="1"/>
    <xf numFmtId="0" fontId="2" fillId="0" borderId="0" xfId="0" applyFont="1" applyAlignment="1" applyProtection="1">
      <alignment horizontal="center" vertical="center" wrapText="1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2" fontId="11" fillId="0" borderId="0" xfId="0" applyNumberFormat="1" applyFont="1" applyBorder="1" applyProtection="1"/>
    <xf numFmtId="0" fontId="12" fillId="0" borderId="0" xfId="0" applyFont="1" applyProtection="1">
      <protection locked="0"/>
    </xf>
    <xf numFmtId="166" fontId="1" fillId="0" borderId="0" xfId="0" applyNumberFormat="1" applyFont="1" applyFill="1" applyBorder="1" applyProtection="1"/>
    <xf numFmtId="1" fontId="1" fillId="0" borderId="0" xfId="0" applyNumberFormat="1" applyFont="1" applyBorder="1" applyProtection="1"/>
    <xf numFmtId="1" fontId="1" fillId="0" borderId="0" xfId="0" applyNumberFormat="1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1" fillId="0" borderId="0" xfId="0" applyNumberFormat="1" applyFont="1" applyFill="1" applyBorder="1" applyProtection="1">
      <protection locked="0"/>
    </xf>
    <xf numFmtId="2" fontId="1" fillId="0" borderId="0" xfId="0" applyNumberFormat="1" applyFont="1" applyFill="1" applyAlignment="1" applyProtection="1">
      <alignment horizontal="left"/>
      <protection locked="0"/>
    </xf>
    <xf numFmtId="1" fontId="1" fillId="0" borderId="0" xfId="0" applyNumberFormat="1" applyFont="1" applyFill="1" applyBorder="1" applyProtection="1">
      <protection locked="0"/>
    </xf>
    <xf numFmtId="2" fontId="4" fillId="0" borderId="0" xfId="0" applyNumberFormat="1" applyFont="1" applyBorder="1" applyAlignment="1" applyProtection="1">
      <alignment horizontal="left"/>
      <protection locked="0"/>
    </xf>
    <xf numFmtId="2" fontId="8" fillId="0" borderId="0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quotePrefix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0" xfId="0" applyNumberFormat="1" applyFont="1" applyProtection="1"/>
    <xf numFmtId="2" fontId="0" fillId="0" borderId="0" xfId="0" applyNumberFormat="1"/>
    <xf numFmtId="0" fontId="1" fillId="0" borderId="0" xfId="0" applyFont="1" applyAlignment="1" applyProtection="1">
      <alignment horizontal="left"/>
      <protection locked="0"/>
    </xf>
    <xf numFmtId="2" fontId="4" fillId="0" borderId="0" xfId="0" applyNumberFormat="1" applyFont="1" applyBorder="1" applyAlignment="1" applyProtection="1">
      <alignment horizontal="left"/>
      <protection locked="0"/>
    </xf>
    <xf numFmtId="2" fontId="2" fillId="0" borderId="0" xfId="0" applyNumberFormat="1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</cellXfs>
  <cellStyles count="1">
    <cellStyle name="Standard" xfId="0" builtinId="0"/>
  </cellStyles>
  <dxfs count="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komplett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'data+evaluation'!$M$62:$M$304</c:f>
              <c:numCache>
                <c:formatCode>0.00</c:formatCode>
                <c:ptCount val="24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</c:numCache>
            </c:numRef>
          </c:xVal>
          <c:yVal>
            <c:numRef>
              <c:f>'data+evaluation'!$K$62:$K$304</c:f>
              <c:numCache>
                <c:formatCode>0.00</c:formatCode>
                <c:ptCount val="2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Auswahl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'data+evaluation'!$M$62:$M$304</c:f>
              <c:numCache>
                <c:formatCode>0.00</c:formatCode>
                <c:ptCount val="24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</c:numCache>
            </c:numRef>
          </c:xVal>
          <c:yVal>
            <c:numRef>
              <c:f>'data+evaluation'!$L$62:$L$304</c:f>
              <c:numCache>
                <c:formatCode>0.00</c:formatCode>
                <c:ptCount val="2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335664"/>
        <c:axId val="592336056"/>
      </c:scatterChart>
      <c:valAx>
        <c:axId val="59233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Wurzel</a:t>
                </a:r>
                <a:r>
                  <a:rPr lang="de-DE" baseline="0"/>
                  <a:t> t,1 [s^0,5]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336056"/>
        <c:crosses val="autoZero"/>
        <c:crossBetween val="midCat"/>
      </c:valAx>
      <c:valAx>
        <c:axId val="59233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V,Fil [ml]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33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991850307551813E-2"/>
                  <c:y val="2.73718344933845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'data+evaluation'!$N$62:$N$304</c:f>
              <c:numCache>
                <c:formatCode>0.000</c:formatCode>
                <c:ptCount val="24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</c:numCache>
            </c:numRef>
          </c:xVal>
          <c:yVal>
            <c:numRef>
              <c:f>'data+evaluation'!$O$62:$O$304</c:f>
              <c:numCache>
                <c:formatCode>0.00</c:formatCode>
                <c:ptCount val="2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336840"/>
        <c:axId val="592337232"/>
      </c:scatterChart>
      <c:valAx>
        <c:axId val="592336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V,Fil [ml]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337232"/>
        <c:crosses val="autoZero"/>
        <c:crossBetween val="midCat"/>
        <c:majorUnit val="2"/>
      </c:valAx>
      <c:valAx>
        <c:axId val="59233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dt/dV</a:t>
                </a:r>
                <a:r>
                  <a:rPr lang="de-DE" baseline="0"/>
                  <a:t> [s/ml]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336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114299</xdr:colOff>
      <xdr:row>16</xdr:row>
      <xdr:rowOff>233361</xdr:rowOff>
    </xdr:from>
    <xdr:to>
      <xdr:col>19</xdr:col>
      <xdr:colOff>742949</xdr:colOff>
      <xdr:row>29</xdr:row>
      <xdr:rowOff>114299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123825</xdr:colOff>
      <xdr:row>30</xdr:row>
      <xdr:rowOff>23812</xdr:rowOff>
    </xdr:from>
    <xdr:to>
      <xdr:col>19</xdr:col>
      <xdr:colOff>752475</xdr:colOff>
      <xdr:row>43</xdr:row>
      <xdr:rowOff>90487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1005"/>
  <sheetViews>
    <sheetView tabSelected="1" zoomScaleNormal="100" zoomScaleSheetLayoutView="115" workbookViewId="0">
      <selection activeCell="D11" sqref="D11"/>
    </sheetView>
  </sheetViews>
  <sheetFormatPr baseColWidth="10" defaultRowHeight="14.25" x14ac:dyDescent="0.2"/>
  <cols>
    <col min="1" max="1" width="23.5703125" style="8" customWidth="1"/>
    <col min="2" max="2" width="10.85546875" style="7" customWidth="1"/>
    <col min="3" max="3" width="13.28515625" style="7" bestFit="1" customWidth="1"/>
    <col min="4" max="4" width="18.7109375" style="7" customWidth="1"/>
    <col min="5" max="5" width="16.5703125" style="7" bestFit="1" customWidth="1"/>
    <col min="6" max="6" width="11.5703125" style="7" bestFit="1" customWidth="1"/>
    <col min="7" max="7" width="4.7109375" style="8" customWidth="1"/>
    <col min="8" max="8" width="12.42578125" style="16" customWidth="1"/>
    <col min="9" max="9" width="13.28515625" style="16" bestFit="1" customWidth="1"/>
    <col min="10" max="10" width="14.140625" style="16" customWidth="1"/>
    <col min="11" max="11" width="15.5703125" style="16" bestFit="1" customWidth="1"/>
    <col min="12" max="12" width="19.140625" style="16" bestFit="1" customWidth="1"/>
    <col min="13" max="13" width="13" style="8" customWidth="1"/>
    <col min="14" max="14" width="15.5703125" style="8" bestFit="1" customWidth="1"/>
    <col min="15" max="15" width="10" style="8" bestFit="1" customWidth="1"/>
    <col min="16" max="16" width="14.140625" style="8" customWidth="1"/>
    <col min="17" max="17" width="15.7109375" style="8" bestFit="1" customWidth="1"/>
    <col min="18" max="18" width="8.140625" style="8" bestFit="1" customWidth="1"/>
    <col min="19" max="19" width="32" style="8" bestFit="1" customWidth="1"/>
    <col min="20" max="21" width="11.42578125" style="8"/>
    <col min="22" max="22" width="8" style="8" bestFit="1" customWidth="1"/>
    <col min="23" max="16384" width="11.42578125" style="8"/>
  </cols>
  <sheetData>
    <row r="1" spans="1:19" s="4" customFormat="1" ht="16.5" x14ac:dyDescent="0.25">
      <c r="A1" s="73" t="s">
        <v>130</v>
      </c>
      <c r="B1" s="73"/>
      <c r="C1" s="73"/>
      <c r="D1" s="2"/>
      <c r="E1" s="3"/>
      <c r="F1" s="3" t="s">
        <v>204</v>
      </c>
      <c r="H1" s="74" t="s">
        <v>40</v>
      </c>
      <c r="I1" s="74"/>
      <c r="J1" s="74"/>
      <c r="K1" s="74"/>
      <c r="L1" s="74"/>
      <c r="M1" s="74"/>
      <c r="N1" s="74"/>
      <c r="O1" s="45"/>
      <c r="P1" s="45"/>
      <c r="Q1" s="5"/>
      <c r="R1" s="5"/>
      <c r="S1" s="5"/>
    </row>
    <row r="2" spans="1:19" ht="15" x14ac:dyDescent="0.25">
      <c r="A2" s="70"/>
      <c r="B2" s="70"/>
      <c r="C2" s="6"/>
      <c r="H2" s="75" t="s">
        <v>41</v>
      </c>
      <c r="I2" s="75"/>
      <c r="J2" s="75"/>
      <c r="K2" s="75"/>
      <c r="L2" s="75"/>
      <c r="M2" s="75"/>
      <c r="N2" s="75"/>
      <c r="O2" s="46"/>
      <c r="P2" s="46"/>
    </row>
    <row r="3" spans="1:19" ht="15" x14ac:dyDescent="0.25">
      <c r="A3" s="74" t="s">
        <v>18</v>
      </c>
      <c r="B3" s="74"/>
      <c r="C3" s="9" t="s">
        <v>17</v>
      </c>
      <c r="D3" s="10" t="s">
        <v>93</v>
      </c>
      <c r="E3" s="10" t="s">
        <v>173</v>
      </c>
      <c r="F3" s="10"/>
      <c r="H3" s="11"/>
      <c r="I3" s="11"/>
      <c r="J3" s="11"/>
      <c r="K3" s="11"/>
      <c r="L3" s="11"/>
      <c r="M3" s="12"/>
      <c r="N3" s="12"/>
      <c r="O3" s="46"/>
      <c r="P3" s="46"/>
    </row>
    <row r="4" spans="1:19" ht="15" x14ac:dyDescent="0.25">
      <c r="A4" s="70" t="s">
        <v>2</v>
      </c>
      <c r="B4" s="70"/>
      <c r="C4" s="6"/>
      <c r="D4" s="13"/>
      <c r="H4" s="72" t="s">
        <v>18</v>
      </c>
      <c r="I4" s="72"/>
      <c r="J4" s="72"/>
      <c r="K4" s="14" t="s">
        <v>94</v>
      </c>
      <c r="L4" s="14" t="s">
        <v>17</v>
      </c>
      <c r="M4" s="5" t="s">
        <v>93</v>
      </c>
      <c r="N4" s="74" t="s">
        <v>96</v>
      </c>
      <c r="O4" s="74"/>
      <c r="P4" s="74"/>
      <c r="Q4" s="27" t="s">
        <v>15</v>
      </c>
      <c r="R4" s="27"/>
      <c r="S4" s="27"/>
    </row>
    <row r="5" spans="1:19" ht="15" x14ac:dyDescent="0.25">
      <c r="A5" s="70" t="s">
        <v>48</v>
      </c>
      <c r="B5" s="70"/>
      <c r="C5" s="6"/>
      <c r="D5" s="44"/>
      <c r="H5" s="71" t="s">
        <v>172</v>
      </c>
      <c r="I5" s="71"/>
      <c r="J5" s="71"/>
      <c r="K5" s="62"/>
      <c r="L5" s="62"/>
      <c r="M5" s="19"/>
      <c r="N5" s="76"/>
      <c r="O5" s="76"/>
      <c r="P5" s="76"/>
      <c r="Q5" s="10" t="s">
        <v>16</v>
      </c>
      <c r="R5" s="10" t="s">
        <v>17</v>
      </c>
      <c r="S5" s="10" t="s">
        <v>18</v>
      </c>
    </row>
    <row r="6" spans="1:19" ht="18.75" x14ac:dyDescent="0.35">
      <c r="A6" s="70" t="s">
        <v>3</v>
      </c>
      <c r="B6" s="70"/>
      <c r="C6" s="6"/>
      <c r="D6" s="13"/>
      <c r="H6" s="43" t="s">
        <v>100</v>
      </c>
      <c r="I6" s="43"/>
      <c r="J6" s="43"/>
      <c r="K6" s="43" t="s">
        <v>101</v>
      </c>
      <c r="L6" s="43" t="s">
        <v>117</v>
      </c>
      <c r="M6" s="63">
        <v>0</v>
      </c>
      <c r="N6" s="76"/>
      <c r="O6" s="76"/>
      <c r="P6" s="76"/>
      <c r="Q6" s="7" t="s">
        <v>19</v>
      </c>
      <c r="R6" s="7" t="s">
        <v>20</v>
      </c>
      <c r="S6" s="7" t="s">
        <v>21</v>
      </c>
    </row>
    <row r="7" spans="1:19" ht="18.75" x14ac:dyDescent="0.35">
      <c r="A7" s="70" t="s">
        <v>4</v>
      </c>
      <c r="B7" s="70"/>
      <c r="C7" s="6"/>
      <c r="D7" s="13"/>
      <c r="M7" s="19"/>
      <c r="N7" s="76"/>
      <c r="O7" s="76"/>
      <c r="P7" s="76"/>
      <c r="Q7" s="16" t="s">
        <v>155</v>
      </c>
      <c r="R7" s="16" t="s">
        <v>125</v>
      </c>
      <c r="S7" s="16" t="s">
        <v>76</v>
      </c>
    </row>
    <row r="8" spans="1:19" ht="18.75" x14ac:dyDescent="0.35">
      <c r="A8" s="70" t="s">
        <v>9</v>
      </c>
      <c r="B8" s="70"/>
      <c r="C8" s="6"/>
      <c r="D8" s="13"/>
      <c r="H8" s="17" t="s">
        <v>174</v>
      </c>
      <c r="M8" s="19"/>
      <c r="N8" s="76"/>
      <c r="O8" s="76"/>
      <c r="P8" s="76"/>
      <c r="Q8" s="7" t="s">
        <v>138</v>
      </c>
      <c r="R8" s="7" t="s">
        <v>26</v>
      </c>
      <c r="S8" s="7" t="s">
        <v>133</v>
      </c>
    </row>
    <row r="9" spans="1:19" ht="18.75" x14ac:dyDescent="0.35">
      <c r="A9" s="70" t="s">
        <v>5</v>
      </c>
      <c r="B9" s="70"/>
      <c r="C9" s="6"/>
      <c r="D9" s="13"/>
      <c r="H9" s="7" t="s">
        <v>197</v>
      </c>
      <c r="I9" s="7"/>
      <c r="J9" s="7"/>
      <c r="K9" s="16" t="s">
        <v>198</v>
      </c>
      <c r="L9" s="16" t="s">
        <v>126</v>
      </c>
      <c r="M9" s="64">
        <v>0.5</v>
      </c>
      <c r="N9" s="76"/>
      <c r="O9" s="76"/>
      <c r="P9" s="76"/>
      <c r="Q9" s="7" t="s">
        <v>139</v>
      </c>
      <c r="R9" s="7" t="s">
        <v>28</v>
      </c>
      <c r="S9" s="7" t="s">
        <v>29</v>
      </c>
    </row>
    <row r="10" spans="1:19" x14ac:dyDescent="0.2">
      <c r="A10" s="70" t="s">
        <v>6</v>
      </c>
      <c r="B10" s="70"/>
      <c r="C10" s="6"/>
      <c r="D10" s="13"/>
      <c r="H10" s="16" t="s">
        <v>145</v>
      </c>
      <c r="K10" s="16" t="s">
        <v>146</v>
      </c>
      <c r="L10" s="16" t="s">
        <v>117</v>
      </c>
      <c r="M10" s="64">
        <v>-1</v>
      </c>
      <c r="N10" s="76"/>
      <c r="O10" s="76"/>
      <c r="P10" s="76"/>
      <c r="Q10" s="7" t="s">
        <v>33</v>
      </c>
      <c r="R10" s="7" t="s">
        <v>34</v>
      </c>
      <c r="S10" s="7" t="s">
        <v>35</v>
      </c>
    </row>
    <row r="11" spans="1:19" x14ac:dyDescent="0.2">
      <c r="A11" s="70" t="s">
        <v>205</v>
      </c>
      <c r="B11" s="70"/>
      <c r="C11" s="6" t="s">
        <v>170</v>
      </c>
      <c r="D11" s="13"/>
      <c r="M11" s="64"/>
      <c r="N11" s="76"/>
      <c r="O11" s="76"/>
      <c r="P11" s="76"/>
      <c r="Q11" s="7"/>
      <c r="R11" s="7"/>
      <c r="S11" s="7"/>
    </row>
    <row r="12" spans="1:19" x14ac:dyDescent="0.2">
      <c r="A12" s="70" t="s">
        <v>75</v>
      </c>
      <c r="B12" s="70"/>
      <c r="C12" s="6"/>
      <c r="D12" s="13"/>
      <c r="H12" s="18" t="s">
        <v>148</v>
      </c>
      <c r="I12" s="18"/>
      <c r="J12" s="18"/>
      <c r="K12" s="18"/>
      <c r="L12" s="18"/>
      <c r="M12" s="19"/>
      <c r="N12" s="65"/>
      <c r="O12" s="65"/>
      <c r="P12" s="65"/>
    </row>
    <row r="13" spans="1:19" ht="18.75" x14ac:dyDescent="0.35">
      <c r="A13" s="70" t="s">
        <v>7</v>
      </c>
      <c r="B13" s="70"/>
      <c r="C13" s="6"/>
      <c r="D13" s="13"/>
      <c r="H13" s="20" t="s">
        <v>102</v>
      </c>
      <c r="I13" s="20"/>
      <c r="J13" s="20"/>
      <c r="K13" s="20" t="s">
        <v>153</v>
      </c>
      <c r="L13" s="20" t="s">
        <v>117</v>
      </c>
      <c r="M13" s="35">
        <f>$M$6-$D$42</f>
        <v>0</v>
      </c>
      <c r="N13" s="65" t="s">
        <v>147</v>
      </c>
      <c r="O13" s="65"/>
      <c r="P13" s="65"/>
    </row>
    <row r="14" spans="1:19" x14ac:dyDescent="0.2">
      <c r="A14" s="70"/>
      <c r="B14" s="70"/>
      <c r="C14" s="6"/>
      <c r="D14" s="13"/>
      <c r="M14" s="55"/>
      <c r="N14" s="65"/>
      <c r="O14" s="65"/>
      <c r="P14" s="65"/>
    </row>
    <row r="15" spans="1:19" ht="18.75" x14ac:dyDescent="0.35">
      <c r="A15" s="70" t="s">
        <v>8</v>
      </c>
      <c r="B15" s="70"/>
      <c r="C15" s="6"/>
      <c r="D15" s="13"/>
      <c r="H15" s="16" t="s">
        <v>140</v>
      </c>
      <c r="K15" s="20" t="s">
        <v>103</v>
      </c>
      <c r="L15" s="20" t="s">
        <v>121</v>
      </c>
      <c r="M15" s="42">
        <f>$D$20</f>
        <v>0</v>
      </c>
      <c r="N15" s="65" t="s">
        <v>152</v>
      </c>
      <c r="O15" s="65"/>
      <c r="P15" s="65"/>
    </row>
    <row r="16" spans="1:19" ht="18.75" x14ac:dyDescent="0.35">
      <c r="A16" s="70" t="s">
        <v>49</v>
      </c>
      <c r="B16" s="70"/>
      <c r="C16" s="6"/>
      <c r="D16" s="13"/>
      <c r="H16" s="20" t="s">
        <v>137</v>
      </c>
      <c r="I16" s="20"/>
      <c r="J16" s="20"/>
      <c r="K16" s="20" t="s">
        <v>141</v>
      </c>
      <c r="L16" s="20" t="s">
        <v>121</v>
      </c>
      <c r="M16" s="42" t="e">
        <f>$M$13/$D$43*100</f>
        <v>#DIV/0!</v>
      </c>
      <c r="N16" s="65" t="s">
        <v>154</v>
      </c>
      <c r="O16" s="65"/>
      <c r="P16" s="65"/>
    </row>
    <row r="17" spans="1:22" ht="18.75" x14ac:dyDescent="0.35">
      <c r="A17" s="70" t="s">
        <v>97</v>
      </c>
      <c r="B17" s="70"/>
      <c r="C17" s="6" t="s">
        <v>24</v>
      </c>
      <c r="D17" s="49"/>
      <c r="H17" s="16" t="s">
        <v>128</v>
      </c>
      <c r="K17" s="16" t="s">
        <v>129</v>
      </c>
      <c r="L17" s="16" t="s">
        <v>122</v>
      </c>
      <c r="M17" s="42" t="e">
        <f>$M$15*$D$18/100/($M$15/100*$D$18+(1-$M$15/100)*$D$17)*100</f>
        <v>#DIV/0!</v>
      </c>
      <c r="N17" s="66" t="s">
        <v>196</v>
      </c>
      <c r="O17" s="65"/>
      <c r="P17" s="65"/>
    </row>
    <row r="18" spans="1:22" ht="18.75" x14ac:dyDescent="0.35">
      <c r="A18" s="70" t="s">
        <v>98</v>
      </c>
      <c r="B18" s="70"/>
      <c r="C18" s="6" t="s">
        <v>24</v>
      </c>
      <c r="D18" s="49"/>
      <c r="H18" s="7" t="s">
        <v>192</v>
      </c>
      <c r="I18" s="7"/>
      <c r="J18" s="7"/>
      <c r="K18" s="20" t="s">
        <v>193</v>
      </c>
      <c r="L18" s="7" t="s">
        <v>24</v>
      </c>
      <c r="M18" s="53" t="e">
        <f>$D$17/($M$15/100+(1-$M$15/100)*$D$17/$D$18)</f>
        <v>#DIV/0!</v>
      </c>
      <c r="N18" s="66" t="s">
        <v>194</v>
      </c>
      <c r="O18" s="65"/>
      <c r="P18" s="65"/>
    </row>
    <row r="19" spans="1:22" ht="18.75" x14ac:dyDescent="0.35">
      <c r="A19" s="70" t="s">
        <v>99</v>
      </c>
      <c r="B19" s="70"/>
      <c r="C19" s="6" t="s">
        <v>39</v>
      </c>
      <c r="D19" s="49"/>
      <c r="H19" s="20" t="s">
        <v>113</v>
      </c>
      <c r="I19" s="20"/>
      <c r="J19" s="20"/>
      <c r="K19" s="20" t="s">
        <v>106</v>
      </c>
      <c r="L19" s="20" t="s">
        <v>24</v>
      </c>
      <c r="M19" s="53" t="e">
        <f>$M$13/1000/($D$32/100^2*$D$40/1000)</f>
        <v>#DIV/0!</v>
      </c>
      <c r="N19" s="65" t="s">
        <v>156</v>
      </c>
      <c r="O19" s="65"/>
      <c r="P19" s="65"/>
    </row>
    <row r="20" spans="1:22" ht="18.75" customHeight="1" x14ac:dyDescent="0.35">
      <c r="A20" s="70" t="s">
        <v>61</v>
      </c>
      <c r="B20" s="70"/>
      <c r="C20" s="6" t="s">
        <v>121</v>
      </c>
      <c r="D20" s="13"/>
      <c r="E20" s="20"/>
      <c r="H20" s="20" t="s">
        <v>112</v>
      </c>
      <c r="I20" s="20"/>
      <c r="J20" s="20"/>
      <c r="K20" s="20" t="s">
        <v>105</v>
      </c>
      <c r="L20" s="20" t="s">
        <v>122</v>
      </c>
      <c r="M20" s="42" t="e">
        <f>(1-$M$13/1000/$D$17/($D$32/100^2*$D$40/1000))*100</f>
        <v>#DIV/0!</v>
      </c>
      <c r="N20" s="65" t="s">
        <v>157</v>
      </c>
      <c r="O20" s="65"/>
      <c r="P20" s="65"/>
    </row>
    <row r="21" spans="1:22" ht="18.75" x14ac:dyDescent="0.35">
      <c r="A21" s="70" t="s">
        <v>66</v>
      </c>
      <c r="B21" s="70"/>
      <c r="C21" s="6" t="s">
        <v>123</v>
      </c>
      <c r="D21" s="21"/>
      <c r="H21" s="16" t="s">
        <v>144</v>
      </c>
      <c r="K21" s="16" t="s">
        <v>1</v>
      </c>
      <c r="L21" s="16" t="s">
        <v>23</v>
      </c>
      <c r="M21" s="39" t="e">
        <f>($D$41-$M$6)/1000/$D$18/($D$32/100^2*$D$40/1000*$M$20/100)</f>
        <v>#DIV/0!</v>
      </c>
      <c r="N21" s="65" t="s">
        <v>158</v>
      </c>
      <c r="O21" s="65"/>
      <c r="P21" s="65"/>
    </row>
    <row r="22" spans="1:22" ht="18.75" customHeight="1" x14ac:dyDescent="0.35">
      <c r="A22" s="70" t="s">
        <v>56</v>
      </c>
      <c r="B22" s="70"/>
      <c r="C22" s="6"/>
      <c r="D22" s="13"/>
      <c r="H22" s="20" t="s">
        <v>111</v>
      </c>
      <c r="I22" s="20"/>
      <c r="J22" s="20"/>
      <c r="K22" s="20" t="s">
        <v>104</v>
      </c>
      <c r="L22" s="20" t="s">
        <v>121</v>
      </c>
      <c r="M22" s="42" t="e">
        <f>(1-(($M$6-$D$42)/($D$41-$D$42)))*100</f>
        <v>#DIV/0!</v>
      </c>
      <c r="N22" s="65" t="s">
        <v>159</v>
      </c>
      <c r="O22" s="65"/>
      <c r="P22" s="65"/>
    </row>
    <row r="23" spans="1:22" ht="16.5" customHeight="1" x14ac:dyDescent="0.35">
      <c r="A23" s="70" t="s">
        <v>67</v>
      </c>
      <c r="B23" s="70"/>
      <c r="C23" s="6" t="s">
        <v>121</v>
      </c>
      <c r="D23" s="13"/>
      <c r="H23" s="20" t="s">
        <v>151</v>
      </c>
      <c r="I23" s="20"/>
      <c r="J23" s="20"/>
      <c r="K23" s="20" t="s">
        <v>149</v>
      </c>
      <c r="L23" s="20" t="s">
        <v>121</v>
      </c>
      <c r="M23" s="42" t="e">
        <f>$D$18*$M$20/($D$18*$M$20+$D$17*(100-$M$20))*100</f>
        <v>#DIV/0!</v>
      </c>
      <c r="N23" s="65" t="s">
        <v>150</v>
      </c>
      <c r="O23" s="65"/>
      <c r="P23" s="65"/>
    </row>
    <row r="24" spans="1:22" x14ac:dyDescent="0.2">
      <c r="A24" s="70" t="s">
        <v>68</v>
      </c>
      <c r="B24" s="70"/>
      <c r="C24" s="6" t="s">
        <v>120</v>
      </c>
      <c r="D24" s="13"/>
      <c r="H24" s="59"/>
      <c r="I24" s="59"/>
      <c r="J24" s="59"/>
      <c r="K24" s="60"/>
      <c r="L24" s="59"/>
      <c r="M24" s="61"/>
      <c r="N24" s="67"/>
      <c r="O24" s="67"/>
      <c r="P24" s="67"/>
    </row>
    <row r="25" spans="1:22" x14ac:dyDescent="0.2">
      <c r="A25" s="70" t="s">
        <v>50</v>
      </c>
      <c r="B25" s="70"/>
      <c r="C25" s="6"/>
      <c r="D25" s="13"/>
      <c r="H25" s="18" t="s">
        <v>181</v>
      </c>
      <c r="M25" s="19"/>
      <c r="N25" s="65"/>
      <c r="O25" s="65"/>
      <c r="P25" s="65"/>
    </row>
    <row r="26" spans="1:22" x14ac:dyDescent="0.2">
      <c r="A26" s="70" t="s">
        <v>69</v>
      </c>
      <c r="B26" s="70"/>
      <c r="C26" s="6" t="s">
        <v>123</v>
      </c>
      <c r="D26" s="21"/>
      <c r="H26" s="20" t="s">
        <v>114</v>
      </c>
      <c r="K26" s="20" t="s">
        <v>30</v>
      </c>
      <c r="L26" s="20" t="s">
        <v>120</v>
      </c>
      <c r="M26" s="38" t="e">
        <f ca="1">INTERCEPT(INDIRECT("l"&amp;($M$56+$M$51),1):INDIRECT("l"&amp;($M$57-$M$52),1),INDIRECT("m"&amp;($M$56+$M$51),1):INDIRECT("m"&amp;($M$57-$M$52),1))</f>
        <v>#N/A</v>
      </c>
      <c r="N26" s="65"/>
      <c r="O26" s="65"/>
      <c r="P26" s="65"/>
    </row>
    <row r="27" spans="1:22" ht="16.5" x14ac:dyDescent="0.2">
      <c r="A27" s="70" t="s">
        <v>70</v>
      </c>
      <c r="B27" s="70"/>
      <c r="C27" s="6" t="s">
        <v>117</v>
      </c>
      <c r="D27" s="21"/>
      <c r="H27" s="20" t="s">
        <v>115</v>
      </c>
      <c r="K27" s="20" t="s">
        <v>22</v>
      </c>
      <c r="L27" s="20" t="s">
        <v>182</v>
      </c>
      <c r="M27" s="38" t="e">
        <f ca="1">SLOPE(INDIRECT("l"&amp;($M$56+$M$51),1):INDIRECT("l"&amp;($M$57-$M$52),1),INDIRECT("m"&amp;($M$56+$M$51),1):INDIRECT("m"&amp;($M$57-$M$52),1))</f>
        <v>#N/A</v>
      </c>
      <c r="N27" s="65"/>
      <c r="O27" s="65"/>
      <c r="P27" s="65"/>
      <c r="Q27" s="15"/>
      <c r="R27" s="15"/>
    </row>
    <row r="28" spans="1:22" x14ac:dyDescent="0.2">
      <c r="A28" s="70" t="s">
        <v>71</v>
      </c>
      <c r="B28" s="70"/>
      <c r="C28" s="6" t="s">
        <v>117</v>
      </c>
      <c r="D28" s="21"/>
      <c r="H28" s="20" t="s">
        <v>116</v>
      </c>
      <c r="K28" s="20" t="s">
        <v>32</v>
      </c>
      <c r="L28" s="20" t="s">
        <v>23</v>
      </c>
      <c r="M28" s="38" t="e">
        <f ca="1">RSQ(INDIRECT("l"&amp;($M$56+$M$51),1):INDIRECT("l"&amp;($M$57-$M$52),1),INDIRECT("m"&amp;($M$56+$M$51),1):INDIRECT("m"&amp;($M$57-$M$52),1))</f>
        <v>#N/A</v>
      </c>
      <c r="N28" s="65"/>
      <c r="O28" s="65"/>
      <c r="P28" s="65"/>
    </row>
    <row r="29" spans="1:22" x14ac:dyDescent="0.2">
      <c r="A29" s="70" t="s">
        <v>72</v>
      </c>
      <c r="B29" s="70"/>
      <c r="C29" s="6" t="s">
        <v>117</v>
      </c>
      <c r="D29" s="21"/>
      <c r="M29" s="19"/>
      <c r="N29" s="65"/>
      <c r="O29" s="65"/>
      <c r="P29" s="65"/>
      <c r="R29" s="20"/>
      <c r="S29" s="20"/>
      <c r="T29" s="20"/>
      <c r="U29" s="20"/>
      <c r="V29" s="22"/>
    </row>
    <row r="30" spans="1:22" x14ac:dyDescent="0.2">
      <c r="A30" s="70" t="s">
        <v>73</v>
      </c>
      <c r="B30" s="70"/>
      <c r="C30" s="6" t="s">
        <v>123</v>
      </c>
      <c r="D30" s="21"/>
      <c r="H30" s="18" t="s">
        <v>183</v>
      </c>
      <c r="I30" s="20"/>
      <c r="J30" s="20"/>
      <c r="K30" s="20"/>
      <c r="L30" s="20"/>
      <c r="M30" s="54"/>
      <c r="N30" s="65"/>
      <c r="O30" s="65"/>
      <c r="P30" s="65"/>
    </row>
    <row r="31" spans="1:22" x14ac:dyDescent="0.2">
      <c r="A31" s="70" t="s">
        <v>14</v>
      </c>
      <c r="B31" s="70"/>
      <c r="C31" s="6"/>
      <c r="D31" s="13"/>
      <c r="H31" s="20" t="s">
        <v>114</v>
      </c>
      <c r="I31" s="20"/>
      <c r="J31" s="20"/>
      <c r="K31" s="20" t="s">
        <v>30</v>
      </c>
      <c r="L31" s="20" t="s">
        <v>31</v>
      </c>
      <c r="M31" s="37" t="e">
        <f ca="1">INTERCEPT(INDIRECT("o"&amp;($M$56+$M$51),1):INDIRECT("o"&amp;($M$57-$M$52),1),INDIRECT("n"&amp;($M$56+$M$51),1):INDIRECT("n"&amp;($M$57-$M$52),1))*10^6</f>
        <v>#N/A</v>
      </c>
      <c r="N31" s="65"/>
      <c r="O31" s="65"/>
      <c r="P31" s="65"/>
    </row>
    <row r="32" spans="1:22" ht="16.5" x14ac:dyDescent="0.2">
      <c r="A32" s="70" t="s">
        <v>21</v>
      </c>
      <c r="B32" s="70"/>
      <c r="C32" s="6" t="s">
        <v>124</v>
      </c>
      <c r="D32" s="13"/>
      <c r="H32" s="20" t="s">
        <v>115</v>
      </c>
      <c r="I32" s="20"/>
      <c r="J32" s="20"/>
      <c r="K32" s="20" t="s">
        <v>22</v>
      </c>
      <c r="L32" s="20" t="s">
        <v>134</v>
      </c>
      <c r="M32" s="37" t="e">
        <f ca="1">SLOPE(INDIRECT("o"&amp;($M$56+$M$51),1):INDIRECT("o"&amp;($M$57-$M$52),1),INDIRECT("n"&amp;($M$56+$M$51),1):INDIRECT("n"&amp;($M$57-$M$52),1))*10^12</f>
        <v>#N/A</v>
      </c>
      <c r="N32" s="65"/>
      <c r="O32" s="65"/>
      <c r="P32" s="65"/>
    </row>
    <row r="33" spans="1:19" x14ac:dyDescent="0.2">
      <c r="A33" s="70" t="s">
        <v>35</v>
      </c>
      <c r="B33" s="70"/>
      <c r="C33" s="6" t="s">
        <v>34</v>
      </c>
      <c r="D33" s="13"/>
      <c r="H33" s="20"/>
      <c r="I33" s="20"/>
      <c r="J33" s="20"/>
      <c r="K33" s="20"/>
      <c r="L33" s="20"/>
      <c r="M33" s="42"/>
      <c r="N33" s="65"/>
      <c r="O33" s="65"/>
      <c r="P33" s="65"/>
      <c r="Q33" s="15"/>
      <c r="R33" s="15"/>
      <c r="S33" s="19"/>
    </row>
    <row r="34" spans="1:19" s="1" customFormat="1" x14ac:dyDescent="0.2">
      <c r="A34" s="70" t="s">
        <v>176</v>
      </c>
      <c r="B34" s="70"/>
      <c r="C34" s="6" t="s">
        <v>118</v>
      </c>
      <c r="D34" s="13"/>
      <c r="E34" s="7"/>
      <c r="F34" s="7"/>
      <c r="H34" s="18" t="s">
        <v>142</v>
      </c>
      <c r="I34" s="20"/>
      <c r="J34" s="20"/>
      <c r="K34" s="20"/>
      <c r="L34" s="20"/>
      <c r="M34" s="19"/>
      <c r="N34" s="65"/>
      <c r="O34" s="65"/>
      <c r="P34" s="65"/>
    </row>
    <row r="35" spans="1:19" s="26" customFormat="1" ht="18.75" x14ac:dyDescent="0.35">
      <c r="A35" s="70" t="s">
        <v>74</v>
      </c>
      <c r="B35" s="70"/>
      <c r="C35" s="6" t="s">
        <v>23</v>
      </c>
      <c r="D35" s="24"/>
      <c r="E35" s="25"/>
      <c r="F35" s="25"/>
      <c r="H35" s="20" t="s">
        <v>195</v>
      </c>
      <c r="I35" s="20"/>
      <c r="J35" s="20"/>
      <c r="K35" s="20" t="s">
        <v>57</v>
      </c>
      <c r="L35" s="20" t="s">
        <v>23</v>
      </c>
      <c r="M35" s="39" t="e">
        <f ca="1">$D$32/100^2*$D$40/1000/MAX($C$62:INDIRECT("C"&amp;$M$57,1))*100^3*$D$18/1000</f>
        <v>#N/A</v>
      </c>
      <c r="N35" s="65" t="s">
        <v>160</v>
      </c>
      <c r="O35" s="65"/>
      <c r="P35" s="65"/>
      <c r="Q35" s="15"/>
      <c r="R35" s="15"/>
      <c r="S35" s="19"/>
    </row>
    <row r="36" spans="1:19" ht="18.75" x14ac:dyDescent="0.35">
      <c r="A36" s="70"/>
      <c r="B36" s="70"/>
      <c r="C36" s="6"/>
      <c r="D36" s="13"/>
      <c r="H36" s="16" t="s">
        <v>131</v>
      </c>
      <c r="K36" s="16" t="s">
        <v>167</v>
      </c>
      <c r="L36" s="16" t="s">
        <v>23</v>
      </c>
      <c r="M36" s="39" t="e">
        <f>$M$17/(100-$M$17-$M$20)</f>
        <v>#DIV/0!</v>
      </c>
      <c r="N36" s="65" t="s">
        <v>168</v>
      </c>
      <c r="O36" s="65"/>
      <c r="P36" s="65"/>
    </row>
    <row r="37" spans="1:19" ht="18.75" x14ac:dyDescent="0.35">
      <c r="A37" s="70" t="s">
        <v>10</v>
      </c>
      <c r="B37" s="70"/>
      <c r="C37" s="6"/>
      <c r="D37" s="13"/>
      <c r="H37" s="20" t="s">
        <v>25</v>
      </c>
      <c r="I37" s="20"/>
      <c r="J37" s="20"/>
      <c r="K37" s="20" t="s">
        <v>107</v>
      </c>
      <c r="L37" s="20" t="s">
        <v>24</v>
      </c>
      <c r="M37" s="40" t="e">
        <f ca="1">$M$13/1000/MAX($C$62:INDIRECT("C"&amp;$M$57,1))*100^3*$D$18/1000</f>
        <v>#N/A</v>
      </c>
      <c r="N37" s="65" t="s">
        <v>161</v>
      </c>
      <c r="O37" s="65"/>
      <c r="P37" s="65"/>
    </row>
    <row r="38" spans="1:19" x14ac:dyDescent="0.2">
      <c r="A38" s="70" t="s">
        <v>11</v>
      </c>
      <c r="B38" s="70"/>
      <c r="C38" s="6"/>
      <c r="D38" s="13"/>
      <c r="M38" s="19"/>
      <c r="N38" s="65"/>
      <c r="O38" s="65"/>
      <c r="P38" s="65"/>
    </row>
    <row r="39" spans="1:19" x14ac:dyDescent="0.2">
      <c r="A39" s="70" t="s">
        <v>12</v>
      </c>
      <c r="B39" s="70"/>
      <c r="C39" s="6"/>
      <c r="D39" s="13"/>
      <c r="H39" s="18" t="s">
        <v>143</v>
      </c>
      <c r="I39" s="20"/>
      <c r="J39" s="20"/>
      <c r="K39" s="20"/>
      <c r="L39" s="20"/>
      <c r="M39" s="19"/>
      <c r="N39" s="65"/>
      <c r="O39" s="65"/>
      <c r="P39" s="65"/>
    </row>
    <row r="40" spans="1:19" ht="18.75" x14ac:dyDescent="0.35">
      <c r="A40" s="70" t="s">
        <v>76</v>
      </c>
      <c r="B40" s="70"/>
      <c r="C40" s="6" t="s">
        <v>125</v>
      </c>
      <c r="D40" s="21"/>
      <c r="H40" s="20" t="s">
        <v>27</v>
      </c>
      <c r="I40" s="20"/>
      <c r="J40" s="20"/>
      <c r="K40" s="20" t="s">
        <v>108</v>
      </c>
      <c r="L40" s="20" t="s">
        <v>135</v>
      </c>
      <c r="M40" s="37" t="e">
        <f ca="1">$M$31*$D$32/100^2*$D$33*10^5/$D$19*10^3</f>
        <v>#N/A</v>
      </c>
      <c r="N40" s="65" t="s">
        <v>58</v>
      </c>
      <c r="O40" s="65"/>
      <c r="P40" s="65"/>
    </row>
    <row r="41" spans="1:19" ht="18.75" x14ac:dyDescent="0.35">
      <c r="A41" s="70" t="s">
        <v>77</v>
      </c>
      <c r="B41" s="70"/>
      <c r="C41" s="6" t="s">
        <v>117</v>
      </c>
      <c r="D41" s="13"/>
      <c r="H41" s="20" t="s">
        <v>36</v>
      </c>
      <c r="I41" s="20"/>
      <c r="J41" s="20"/>
      <c r="K41" s="20" t="s">
        <v>109</v>
      </c>
      <c r="L41" s="20" t="s">
        <v>136</v>
      </c>
      <c r="M41" s="52" t="e">
        <f ca="1">$M$32*($D$32/100^2)^2*$D$33*10^5/$M$35/$D$19*10^3</f>
        <v>#N/A</v>
      </c>
      <c r="N41" s="65" t="s">
        <v>59</v>
      </c>
      <c r="O41" s="65"/>
      <c r="P41" s="65"/>
    </row>
    <row r="42" spans="1:19" ht="18.75" x14ac:dyDescent="0.35">
      <c r="A42" s="70" t="s">
        <v>78</v>
      </c>
      <c r="B42" s="70"/>
      <c r="C42" s="6" t="s">
        <v>117</v>
      </c>
      <c r="D42" s="13"/>
      <c r="H42" s="20" t="s">
        <v>38</v>
      </c>
      <c r="I42" s="20"/>
      <c r="J42" s="20"/>
      <c r="K42" s="20" t="s">
        <v>110</v>
      </c>
      <c r="L42" s="20" t="s">
        <v>37</v>
      </c>
      <c r="M42" s="37" t="e">
        <f ca="1">$M$32*($D$32/100^2)^2*$D$33*10^5/$M$37/$D$19*10^3</f>
        <v>#N/A</v>
      </c>
      <c r="N42" s="65" t="s">
        <v>60</v>
      </c>
      <c r="O42" s="65"/>
      <c r="P42" s="65"/>
    </row>
    <row r="43" spans="1:19" ht="18.75" x14ac:dyDescent="0.35">
      <c r="A43" s="70" t="s">
        <v>79</v>
      </c>
      <c r="B43" s="70"/>
      <c r="C43" s="6" t="s">
        <v>117</v>
      </c>
      <c r="D43" s="13"/>
      <c r="H43" s="16" t="s">
        <v>199</v>
      </c>
      <c r="K43" s="16" t="s">
        <v>201</v>
      </c>
      <c r="L43" s="16" t="s">
        <v>125</v>
      </c>
      <c r="M43" s="42" t="e">
        <f ca="1">M40/M41*1000</f>
        <v>#N/A</v>
      </c>
      <c r="N43" s="66" t="s">
        <v>200</v>
      </c>
      <c r="O43" s="65"/>
      <c r="P43" s="65"/>
    </row>
    <row r="44" spans="1:19" ht="15" x14ac:dyDescent="0.25">
      <c r="A44" s="70"/>
      <c r="B44" s="70"/>
      <c r="C44" s="6"/>
      <c r="D44" s="13"/>
      <c r="E44" s="10"/>
      <c r="F44" s="10"/>
      <c r="H44" s="7"/>
      <c r="I44" s="7"/>
      <c r="J44" s="7"/>
      <c r="L44" s="7"/>
      <c r="M44" s="19"/>
      <c r="N44" s="65"/>
      <c r="O44" s="65"/>
      <c r="P44" s="65"/>
    </row>
    <row r="45" spans="1:19" x14ac:dyDescent="0.2">
      <c r="A45" s="70" t="s">
        <v>80</v>
      </c>
      <c r="B45" s="70"/>
      <c r="C45" s="6" t="s">
        <v>126</v>
      </c>
      <c r="D45" s="13"/>
      <c r="E45" s="6" t="s">
        <v>0</v>
      </c>
      <c r="F45" s="6"/>
      <c r="H45" s="17" t="s">
        <v>163</v>
      </c>
      <c r="I45" s="25"/>
      <c r="J45" s="25"/>
      <c r="L45" s="25"/>
      <c r="M45" s="55"/>
      <c r="N45" s="65"/>
      <c r="O45" s="65"/>
      <c r="P45" s="65"/>
    </row>
    <row r="46" spans="1:19" ht="18.75" x14ac:dyDescent="0.35">
      <c r="A46" s="70" t="s">
        <v>81</v>
      </c>
      <c r="B46" s="70"/>
      <c r="C46" s="6" t="s">
        <v>126</v>
      </c>
      <c r="D46" s="13"/>
      <c r="E46" s="6" t="s">
        <v>42</v>
      </c>
      <c r="F46" s="6"/>
      <c r="H46" s="16" t="s">
        <v>166</v>
      </c>
      <c r="K46" s="7" t="s">
        <v>169</v>
      </c>
      <c r="L46" s="7" t="s">
        <v>117</v>
      </c>
      <c r="M46" s="56" t="s">
        <v>179</v>
      </c>
      <c r="N46" s="65" t="s">
        <v>171</v>
      </c>
      <c r="O46" s="65"/>
      <c r="P46" s="65"/>
    </row>
    <row r="47" spans="1:19" ht="18.75" x14ac:dyDescent="0.35">
      <c r="A47" s="70" t="s">
        <v>82</v>
      </c>
      <c r="B47" s="70"/>
      <c r="C47" s="6" t="s">
        <v>126</v>
      </c>
      <c r="D47" s="13"/>
      <c r="E47" s="6" t="s">
        <v>43</v>
      </c>
      <c r="F47" s="6"/>
      <c r="K47" s="16" t="s">
        <v>164</v>
      </c>
      <c r="L47" s="7"/>
      <c r="M47" s="37">
        <f>IF($M$46="nur Waage",0.3995/1000^1.8395,IF($M$46="500 ml Flasche",0.1814/1000^2,0))</f>
        <v>0</v>
      </c>
      <c r="N47" s="65"/>
      <c r="O47" s="65"/>
      <c r="P47" s="65"/>
    </row>
    <row r="48" spans="1:19" ht="18.75" x14ac:dyDescent="0.35">
      <c r="A48" s="70" t="s">
        <v>83</v>
      </c>
      <c r="B48" s="70"/>
      <c r="C48" s="6" t="s">
        <v>126</v>
      </c>
      <c r="D48" s="13"/>
      <c r="E48" s="6" t="s">
        <v>44</v>
      </c>
      <c r="F48" s="6"/>
      <c r="K48" s="16" t="s">
        <v>165</v>
      </c>
      <c r="L48" s="7"/>
      <c r="M48" s="41">
        <f>IF($M$46="nur Waage",1.8395,IF($M$46="500 ml Flasche",2,1))</f>
        <v>1</v>
      </c>
      <c r="N48" s="65"/>
      <c r="O48" s="65"/>
      <c r="P48" s="65"/>
    </row>
    <row r="49" spans="1:16" x14ac:dyDescent="0.2">
      <c r="A49" s="70" t="s">
        <v>84</v>
      </c>
      <c r="B49" s="70"/>
      <c r="C49" s="6" t="s">
        <v>126</v>
      </c>
      <c r="D49" s="13"/>
      <c r="E49" s="6" t="s">
        <v>45</v>
      </c>
      <c r="F49" s="6"/>
      <c r="M49" s="19"/>
      <c r="N49" s="65"/>
      <c r="O49" s="65"/>
      <c r="P49" s="65"/>
    </row>
    <row r="50" spans="1:16" x14ac:dyDescent="0.2">
      <c r="A50" s="70" t="s">
        <v>85</v>
      </c>
      <c r="B50" s="70"/>
      <c r="C50" s="6" t="s">
        <v>126</v>
      </c>
      <c r="D50" s="13"/>
      <c r="E50" s="6" t="s">
        <v>51</v>
      </c>
      <c r="F50" s="6"/>
      <c r="H50" s="17" t="s">
        <v>188</v>
      </c>
      <c r="L50" s="7"/>
      <c r="M50" s="23"/>
      <c r="N50" s="65"/>
      <c r="O50" s="65"/>
      <c r="P50" s="65"/>
    </row>
    <row r="51" spans="1:16" x14ac:dyDescent="0.2">
      <c r="A51" s="70" t="s">
        <v>86</v>
      </c>
      <c r="B51" s="70"/>
      <c r="C51" s="6" t="s">
        <v>126</v>
      </c>
      <c r="D51" s="13"/>
      <c r="E51" s="6" t="s">
        <v>52</v>
      </c>
      <c r="F51" s="6"/>
      <c r="H51" s="16" t="s">
        <v>202</v>
      </c>
      <c r="K51" s="7"/>
      <c r="L51" s="7" t="s">
        <v>23</v>
      </c>
      <c r="M51" s="57">
        <v>6</v>
      </c>
      <c r="N51" s="65"/>
      <c r="O51" s="65"/>
      <c r="P51" s="65"/>
    </row>
    <row r="52" spans="1:16" x14ac:dyDescent="0.2">
      <c r="A52" s="70" t="s">
        <v>87</v>
      </c>
      <c r="B52" s="70"/>
      <c r="C52" s="6" t="s">
        <v>126</v>
      </c>
      <c r="D52" s="13"/>
      <c r="E52" s="6" t="s">
        <v>53</v>
      </c>
      <c r="F52" s="6"/>
      <c r="H52" s="16" t="s">
        <v>203</v>
      </c>
      <c r="K52" s="7"/>
      <c r="L52" s="7" t="s">
        <v>23</v>
      </c>
      <c r="M52" s="57">
        <v>2</v>
      </c>
      <c r="N52" s="65"/>
      <c r="O52" s="65"/>
      <c r="P52" s="65"/>
    </row>
    <row r="53" spans="1:16" x14ac:dyDescent="0.2">
      <c r="A53" s="70" t="s">
        <v>88</v>
      </c>
      <c r="B53" s="70"/>
      <c r="C53" s="6" t="s">
        <v>126</v>
      </c>
      <c r="D53" s="13"/>
      <c r="E53" s="6" t="s">
        <v>46</v>
      </c>
      <c r="F53" s="6"/>
      <c r="M53" s="19"/>
      <c r="N53" s="65"/>
      <c r="O53" s="65"/>
      <c r="P53" s="65"/>
    </row>
    <row r="54" spans="1:16" x14ac:dyDescent="0.2">
      <c r="A54" s="70" t="s">
        <v>89</v>
      </c>
      <c r="B54" s="70"/>
      <c r="C54" s="6" t="s">
        <v>126</v>
      </c>
      <c r="D54" s="13"/>
      <c r="E54" s="6" t="s">
        <v>47</v>
      </c>
      <c r="F54" s="6"/>
      <c r="H54" s="27" t="s">
        <v>184</v>
      </c>
      <c r="I54" s="27"/>
      <c r="J54" s="27"/>
      <c r="K54" s="7"/>
      <c r="L54" s="7"/>
      <c r="M54" s="56"/>
      <c r="N54" s="65"/>
      <c r="O54" s="65"/>
      <c r="P54" s="65"/>
    </row>
    <row r="55" spans="1:16" ht="15" x14ac:dyDescent="0.25">
      <c r="A55" s="70" t="s">
        <v>90</v>
      </c>
      <c r="B55" s="70"/>
      <c r="C55" s="6" t="s">
        <v>126</v>
      </c>
      <c r="D55" s="13"/>
      <c r="E55" s="6" t="s">
        <v>55</v>
      </c>
      <c r="F55" s="6"/>
      <c r="H55" s="7" t="s">
        <v>185</v>
      </c>
      <c r="I55" s="10"/>
      <c r="J55" s="10"/>
      <c r="L55" s="7" t="s">
        <v>117</v>
      </c>
      <c r="M55" s="50" t="e">
        <f ca="1">INDIRECT("i"&amp;LOOKUP(2,1/(A:A="Entfeuchtung"),ROW(A:A)))</f>
        <v>#N/A</v>
      </c>
      <c r="N55" s="65"/>
      <c r="O55" s="65"/>
      <c r="P55" s="65"/>
    </row>
    <row r="56" spans="1:16" x14ac:dyDescent="0.2">
      <c r="A56" s="70" t="s">
        <v>91</v>
      </c>
      <c r="B56" s="70"/>
      <c r="C56" s="6" t="s">
        <v>126</v>
      </c>
      <c r="D56" s="13"/>
      <c r="E56" s="6" t="s">
        <v>54</v>
      </c>
      <c r="F56" s="6"/>
      <c r="H56" s="7" t="s">
        <v>186</v>
      </c>
      <c r="I56" s="7"/>
      <c r="J56" s="7"/>
      <c r="L56" s="7" t="s">
        <v>191</v>
      </c>
      <c r="M56" s="47" t="e">
        <f>MATCH("Kuchenbildung",A:A,0)</f>
        <v>#N/A</v>
      </c>
      <c r="N56" s="65"/>
      <c r="O56" s="65"/>
      <c r="P56" s="65"/>
    </row>
    <row r="57" spans="1:16" x14ac:dyDescent="0.2">
      <c r="A57" s="70"/>
      <c r="B57" s="70"/>
      <c r="C57" s="6"/>
      <c r="D57" s="13"/>
      <c r="H57" s="16" t="s">
        <v>187</v>
      </c>
      <c r="L57" s="7" t="s">
        <v>191</v>
      </c>
      <c r="M57" s="47" t="e">
        <f>LOOKUP(2,1/(A:A="Kuchenbildung"),ROW(A:A))</f>
        <v>#N/A</v>
      </c>
      <c r="N57" s="76"/>
      <c r="O57" s="76"/>
      <c r="P57" s="76"/>
    </row>
    <row r="58" spans="1:16" x14ac:dyDescent="0.2">
      <c r="A58" s="70" t="s">
        <v>92</v>
      </c>
      <c r="B58" s="70"/>
      <c r="C58" s="6" t="s">
        <v>127</v>
      </c>
      <c r="D58" s="13"/>
      <c r="H58" s="8"/>
      <c r="I58" s="8"/>
      <c r="J58" s="8"/>
      <c r="K58" s="8"/>
      <c r="L58" s="8"/>
    </row>
    <row r="59" spans="1:16" x14ac:dyDescent="0.2">
      <c r="A59" s="70"/>
      <c r="B59" s="70"/>
      <c r="C59" s="6"/>
      <c r="M59" s="19"/>
      <c r="N59" s="76"/>
      <c r="O59" s="76"/>
      <c r="P59" s="76"/>
    </row>
    <row r="60" spans="1:16" s="30" customFormat="1" ht="30" x14ac:dyDescent="0.25">
      <c r="A60" s="28" t="s">
        <v>13</v>
      </c>
      <c r="B60" s="29" t="s">
        <v>62</v>
      </c>
      <c r="C60" s="29" t="s">
        <v>63</v>
      </c>
      <c r="D60" s="29" t="s">
        <v>64</v>
      </c>
      <c r="E60" s="29" t="s">
        <v>65</v>
      </c>
      <c r="F60" s="29" t="s">
        <v>175</v>
      </c>
      <c r="H60" s="29" t="s">
        <v>132</v>
      </c>
      <c r="I60" s="31" t="s">
        <v>162</v>
      </c>
      <c r="J60" s="29" t="s">
        <v>111</v>
      </c>
      <c r="K60" s="29" t="s">
        <v>95</v>
      </c>
      <c r="L60" s="48" t="s">
        <v>180</v>
      </c>
      <c r="M60" s="28" t="s">
        <v>177</v>
      </c>
      <c r="N60" s="48" t="s">
        <v>190</v>
      </c>
      <c r="O60" s="58" t="s">
        <v>189</v>
      </c>
      <c r="P60" s="58"/>
    </row>
    <row r="61" spans="1:16" s="5" customFormat="1" ht="17.25" x14ac:dyDescent="0.25">
      <c r="A61" s="32"/>
      <c r="B61" s="33" t="s">
        <v>126</v>
      </c>
      <c r="C61" s="33" t="s">
        <v>117</v>
      </c>
      <c r="D61" s="33" t="s">
        <v>170</v>
      </c>
      <c r="E61" s="33" t="s">
        <v>118</v>
      </c>
      <c r="F61" s="33" t="s">
        <v>17</v>
      </c>
      <c r="G61" s="51"/>
      <c r="H61" s="33" t="s">
        <v>127</v>
      </c>
      <c r="I61" s="33" t="s">
        <v>117</v>
      </c>
      <c r="J61" s="33" t="s">
        <v>121</v>
      </c>
      <c r="K61" s="33" t="s">
        <v>120</v>
      </c>
      <c r="L61" s="32" t="s">
        <v>120</v>
      </c>
      <c r="M61" s="32" t="s">
        <v>178</v>
      </c>
      <c r="N61" s="32" t="s">
        <v>120</v>
      </c>
      <c r="O61" s="34" t="s">
        <v>119</v>
      </c>
      <c r="P61" s="34"/>
    </row>
    <row r="62" spans="1:16" ht="15" x14ac:dyDescent="0.25">
      <c r="A62"/>
      <c r="B62" s="69"/>
      <c r="C62"/>
      <c r="D62" s="69"/>
      <c r="E62"/>
      <c r="H62" s="42"/>
      <c r="I62" s="36" t="str">
        <f>IF(A62="Entfeuchtung",C62-($M$47*D62^$M$48),"")</f>
        <v/>
      </c>
      <c r="J62" s="36" t="str">
        <f>IF(A62="Entfeuchtung",($D$41-$M$6+$M$55-I62)/($D$41-$D$42+$M$55-I62)*100,"")</f>
        <v/>
      </c>
      <c r="K62" s="36" t="str">
        <f>IF(A62="Kuchenbildung",(C62-$M$10)/$D$18*1000,"")</f>
        <v/>
      </c>
      <c r="L62" s="36" t="str">
        <f>IF(A62="Kuchenbildung",IF(AND(ROW(L62)&gt;=($M$56+$M$51),ROW(L62)&lt;=($M$57-$M$52)),K62,#N/A),"")</f>
        <v/>
      </c>
      <c r="M62" s="36" t="e">
        <f>IF(A62="Kuchenbildung",SQRT(B62-$M$9),#N/A)</f>
        <v>#N/A</v>
      </c>
      <c r="N62" s="68" t="e">
        <f ca="1">M62*$M$27+$M$26</f>
        <v>#N/A</v>
      </c>
      <c r="O62" s="42" t="str">
        <f>IFERROR((IF(A62="Kuchenbildung",2/$M$27^2*(N62-$M$26),"")),#N/A)</f>
        <v/>
      </c>
      <c r="P62" s="42"/>
    </row>
    <row r="63" spans="1:16" ht="15" x14ac:dyDescent="0.25">
      <c r="A63"/>
      <c r="B63" s="69"/>
      <c r="C63"/>
      <c r="D63" s="69"/>
      <c r="E63"/>
      <c r="H63" s="42" t="str">
        <f t="shared" ref="H63:H126" si="0">IF(OR(A63="Bedampfung",A63="Entfeuchtung"),D63/1000*(B63-B62)/3600/$D$32*100^2+IF(OR(A62="Bedampfung",A62="Entfeuchtung"),H62),"")</f>
        <v/>
      </c>
      <c r="I63" s="36" t="str">
        <f>IF(A63="Entfeuchtung",C63-($M$47*D63^$M$48),"")</f>
        <v/>
      </c>
      <c r="J63" s="36" t="str">
        <f>IF(A63="Entfeuchtung",($D$41-$M$6+$M$55-I63)/($D$41-$D$42+$M$55-I63)*100,"")</f>
        <v/>
      </c>
      <c r="K63" s="36" t="str">
        <f>IF(A63="Kuchenbildung",(C63-$M$10)/$D$18*1000,"")</f>
        <v/>
      </c>
      <c r="L63" s="36" t="str">
        <f>IF(A63="Kuchenbildung",IF(AND(ROW(L63)&gt;=($M$56+$M$51),ROW(L63)&lt;=($M$57-$M$52)),K63,#N/A),"")</f>
        <v/>
      </c>
      <c r="M63" s="36" t="e">
        <f t="shared" ref="M63:M126" si="1">IF(A63="Kuchenbildung",SQRT(B63-$M$9),#N/A)</f>
        <v>#N/A</v>
      </c>
      <c r="N63" s="68" t="e">
        <f ca="1">M63*$M$27+$M$26</f>
        <v>#N/A</v>
      </c>
      <c r="O63" s="42" t="str">
        <f>IFERROR((IF(A63="Kuchenbildung",2/$M$27^2*(N63-$M$26),"")),#N/A)</f>
        <v/>
      </c>
      <c r="P63" s="42"/>
    </row>
    <row r="64" spans="1:16" ht="15" x14ac:dyDescent="0.25">
      <c r="A64"/>
      <c r="B64" s="69"/>
      <c r="C64"/>
      <c r="D64" s="69"/>
      <c r="E64"/>
      <c r="H64" s="42" t="str">
        <f t="shared" si="0"/>
        <v/>
      </c>
      <c r="I64" s="36" t="str">
        <f>IF(A64="Entfeuchtung",C64-($M$47*D64^$M$48),"")</f>
        <v/>
      </c>
      <c r="J64" s="36" t="str">
        <f>IF(A64="Entfeuchtung",($D$41-$M$6+$M$55-I64)/($D$41-$D$42+$M$55-I64)*100,"")</f>
        <v/>
      </c>
      <c r="K64" s="36" t="str">
        <f>IF(A64="Kuchenbildung",(C64-$M$10)/$D$18*1000,"")</f>
        <v/>
      </c>
      <c r="L64" s="36" t="str">
        <f>IF(A64="Kuchenbildung",IF(AND(ROW(L64)&gt;=($M$56+$M$51),ROW(L64)&lt;=($M$57-$M$52)),K64,#N/A),"")</f>
        <v/>
      </c>
      <c r="M64" s="36" t="e">
        <f t="shared" si="1"/>
        <v>#N/A</v>
      </c>
      <c r="N64" s="68" t="e">
        <f ca="1">M64*$M$27+$M$26</f>
        <v>#N/A</v>
      </c>
      <c r="O64" s="42" t="str">
        <f>IFERROR((IF(A64="Kuchenbildung",2/$M$27^2*(N64-$M$26),"")),#N/A)</f>
        <v/>
      </c>
      <c r="P64" s="42"/>
    </row>
    <row r="65" spans="1:16" ht="15" x14ac:dyDescent="0.25">
      <c r="A65"/>
      <c r="B65" s="69"/>
      <c r="C65"/>
      <c r="D65" s="69"/>
      <c r="E65"/>
      <c r="H65" s="42" t="str">
        <f t="shared" si="0"/>
        <v/>
      </c>
      <c r="I65" s="36" t="str">
        <f>IF(A65="Entfeuchtung",C65-($M$47*D65^$M$48),"")</f>
        <v/>
      </c>
      <c r="J65" s="36" t="str">
        <f>IF(A65="Entfeuchtung",($D$41-$M$6+$M$55-I65)/($D$41-$D$42+$M$55-I65)*100,"")</f>
        <v/>
      </c>
      <c r="K65" s="36" t="str">
        <f>IF(A65="Kuchenbildung",(C65-$M$10)/$D$18*1000,"")</f>
        <v/>
      </c>
      <c r="L65" s="36" t="str">
        <f>IF(A65="Kuchenbildung",IF(AND(ROW(L65)&gt;=($M$56+$M$51),ROW(L65)&lt;=($M$57-$M$52)),K65,#N/A),"")</f>
        <v/>
      </c>
      <c r="M65" s="36" t="e">
        <f t="shared" si="1"/>
        <v>#N/A</v>
      </c>
      <c r="N65" s="68" t="e">
        <f ca="1">M65*$M$27+$M$26</f>
        <v>#N/A</v>
      </c>
      <c r="O65" s="42" t="str">
        <f>IFERROR((IF(A65="Kuchenbildung",2/$M$27^2*(N65-$M$26),"")),#N/A)</f>
        <v/>
      </c>
      <c r="P65" s="42"/>
    </row>
    <row r="66" spans="1:16" ht="15" x14ac:dyDescent="0.25">
      <c r="A66"/>
      <c r="B66" s="69"/>
      <c r="C66"/>
      <c r="D66" s="69"/>
      <c r="E66"/>
      <c r="H66" s="42" t="str">
        <f t="shared" si="0"/>
        <v/>
      </c>
      <c r="I66" s="36" t="str">
        <f>IF(A66="Entfeuchtung",C66-($M$47*D66^$M$48),"")</f>
        <v/>
      </c>
      <c r="J66" s="36" t="str">
        <f>IF(A66="Entfeuchtung",($D$41-$M$6+$M$55-I66)/($D$41-$D$42+$M$55-I66)*100,"")</f>
        <v/>
      </c>
      <c r="K66" s="36" t="str">
        <f>IF(A66="Kuchenbildung",(C66-$M$10)/$D$18*1000,"")</f>
        <v/>
      </c>
      <c r="L66" s="36" t="str">
        <f>IF(A66="Kuchenbildung",IF(AND(ROW(L66)&gt;=($M$56+$M$51),ROW(L66)&lt;=($M$57-$M$52)),K66,#N/A),"")</f>
        <v/>
      </c>
      <c r="M66" s="36" t="e">
        <f t="shared" si="1"/>
        <v>#N/A</v>
      </c>
      <c r="N66" s="68" t="e">
        <f ca="1">M66*$M$27+$M$26</f>
        <v>#N/A</v>
      </c>
      <c r="O66" s="42" t="str">
        <f>IFERROR((IF(A66="Kuchenbildung",2/$M$27^2*(N66-$M$26),"")),#N/A)</f>
        <v/>
      </c>
      <c r="P66" s="42"/>
    </row>
    <row r="67" spans="1:16" ht="15" x14ac:dyDescent="0.25">
      <c r="A67"/>
      <c r="B67" s="69"/>
      <c r="C67"/>
      <c r="D67" s="69"/>
      <c r="E67"/>
      <c r="H67" s="42" t="str">
        <f t="shared" si="0"/>
        <v/>
      </c>
      <c r="I67" s="36" t="str">
        <f>IF(A67="Entfeuchtung",C67-($M$47*D67^$M$48),"")</f>
        <v/>
      </c>
      <c r="J67" s="36" t="str">
        <f>IF(A67="Entfeuchtung",($D$41-$M$6+$M$55-I67)/($D$41-$D$42+$M$55-I67)*100,"")</f>
        <v/>
      </c>
      <c r="K67" s="36" t="str">
        <f>IF(A67="Kuchenbildung",(C67-$M$10)/$D$18*1000,"")</f>
        <v/>
      </c>
      <c r="L67" s="36" t="str">
        <f>IF(A67="Kuchenbildung",IF(AND(ROW(L67)&gt;=($M$56+$M$51),ROW(L67)&lt;=($M$57-$M$52)),K67,#N/A),"")</f>
        <v/>
      </c>
      <c r="M67" s="36" t="e">
        <f t="shared" si="1"/>
        <v>#N/A</v>
      </c>
      <c r="N67" s="68" t="e">
        <f ca="1">M67*$M$27+$M$26</f>
        <v>#N/A</v>
      </c>
      <c r="O67" s="42" t="str">
        <f>IFERROR((IF(A67="Kuchenbildung",2/$M$27^2*(N67-$M$26),"")),#N/A)</f>
        <v/>
      </c>
      <c r="P67" s="42"/>
    </row>
    <row r="68" spans="1:16" ht="15" x14ac:dyDescent="0.25">
      <c r="A68"/>
      <c r="B68" s="69"/>
      <c r="C68"/>
      <c r="D68" s="69"/>
      <c r="E68"/>
      <c r="H68" s="42" t="str">
        <f t="shared" si="0"/>
        <v/>
      </c>
      <c r="I68" s="36" t="str">
        <f>IF(A68="Entfeuchtung",C68-($M$47*D68^$M$48),"")</f>
        <v/>
      </c>
      <c r="J68" s="36" t="str">
        <f>IF(A68="Entfeuchtung",($D$41-$M$6+$M$55-I68)/($D$41-$D$42+$M$55-I68)*100,"")</f>
        <v/>
      </c>
      <c r="K68" s="36" t="str">
        <f>IF(A68="Kuchenbildung",(C68-$M$10)/$D$18*1000,"")</f>
        <v/>
      </c>
      <c r="L68" s="36" t="str">
        <f>IF(A68="Kuchenbildung",IF(AND(ROW(L68)&gt;=($M$56+$M$51),ROW(L68)&lt;=($M$57-$M$52)),K68,#N/A),"")</f>
        <v/>
      </c>
      <c r="M68" s="36" t="e">
        <f t="shared" si="1"/>
        <v>#N/A</v>
      </c>
      <c r="N68" s="68" t="e">
        <f ca="1">M68*$M$27+$M$26</f>
        <v>#N/A</v>
      </c>
      <c r="O68" s="42" t="str">
        <f>IFERROR((IF(A68="Kuchenbildung",2/$M$27^2*(N68-$M$26),"")),#N/A)</f>
        <v/>
      </c>
      <c r="P68" s="42"/>
    </row>
    <row r="69" spans="1:16" ht="15" x14ac:dyDescent="0.25">
      <c r="A69"/>
      <c r="B69" s="69"/>
      <c r="C69"/>
      <c r="D69" s="69"/>
      <c r="E69"/>
      <c r="H69" s="42" t="str">
        <f t="shared" si="0"/>
        <v/>
      </c>
      <c r="I69" s="36" t="str">
        <f>IF(A69="Entfeuchtung",C69-($M$47*D69^$M$48),"")</f>
        <v/>
      </c>
      <c r="J69" s="36" t="str">
        <f>IF(A69="Entfeuchtung",($D$41-$M$6+$M$55-I69)/($D$41-$D$42+$M$55-I69)*100,"")</f>
        <v/>
      </c>
      <c r="K69" s="36" t="str">
        <f>IF(A69="Kuchenbildung",(C69-$M$10)/$D$18*1000,"")</f>
        <v/>
      </c>
      <c r="L69" s="36" t="str">
        <f>IF(A69="Kuchenbildung",IF(AND(ROW(L69)&gt;=($M$56+$M$51),ROW(L69)&lt;=($M$57-$M$52)),K69,#N/A),"")</f>
        <v/>
      </c>
      <c r="M69" s="36" t="e">
        <f t="shared" si="1"/>
        <v>#N/A</v>
      </c>
      <c r="N69" s="68" t="e">
        <f ca="1">M69*$M$27+$M$26</f>
        <v>#N/A</v>
      </c>
      <c r="O69" s="42" t="str">
        <f>IFERROR((IF(A69="Kuchenbildung",2/$M$27^2*(N69-$M$26),"")),#N/A)</f>
        <v/>
      </c>
      <c r="P69" s="42"/>
    </row>
    <row r="70" spans="1:16" ht="15" x14ac:dyDescent="0.25">
      <c r="A70"/>
      <c r="B70" s="69"/>
      <c r="C70"/>
      <c r="D70" s="69"/>
      <c r="E70"/>
      <c r="H70" s="42" t="str">
        <f t="shared" si="0"/>
        <v/>
      </c>
      <c r="I70" s="36" t="str">
        <f>IF(A70="Entfeuchtung",C70-($M$47*D70^$M$48),"")</f>
        <v/>
      </c>
      <c r="J70" s="36" t="str">
        <f>IF(A70="Entfeuchtung",($D$41-$M$6+$M$55-I70)/($D$41-$D$42+$M$55-I70)*100,"")</f>
        <v/>
      </c>
      <c r="K70" s="36" t="str">
        <f>IF(A70="Kuchenbildung",(C70-$M$10)/$D$18*1000,"")</f>
        <v/>
      </c>
      <c r="L70" s="36" t="str">
        <f>IF(A70="Kuchenbildung",IF(AND(ROW(L70)&gt;=($M$56+$M$51),ROW(L70)&lt;=($M$57-$M$52)),K70,#N/A),"")</f>
        <v/>
      </c>
      <c r="M70" s="36" t="e">
        <f t="shared" si="1"/>
        <v>#N/A</v>
      </c>
      <c r="N70" s="68" t="e">
        <f ca="1">M70*$M$27+$M$26</f>
        <v>#N/A</v>
      </c>
      <c r="O70" s="42" t="str">
        <f>IFERROR((IF(A70="Kuchenbildung",2/$M$27^2*(N70-$M$26),"")),#N/A)</f>
        <v/>
      </c>
      <c r="P70" s="42"/>
    </row>
    <row r="71" spans="1:16" ht="15" x14ac:dyDescent="0.25">
      <c r="A71"/>
      <c r="B71" s="69"/>
      <c r="C71"/>
      <c r="D71" s="69"/>
      <c r="E71"/>
      <c r="H71" s="42" t="str">
        <f t="shared" si="0"/>
        <v/>
      </c>
      <c r="I71" s="36" t="str">
        <f>IF(A71="Entfeuchtung",C71-($M$47*D71^$M$48),"")</f>
        <v/>
      </c>
      <c r="J71" s="36" t="str">
        <f>IF(A71="Entfeuchtung",($D$41-$M$6+$M$55-I71)/($D$41-$D$42+$M$55-I71)*100,"")</f>
        <v/>
      </c>
      <c r="K71" s="36" t="str">
        <f>IF(A71="Kuchenbildung",(C71-$M$10)/$D$18*1000,"")</f>
        <v/>
      </c>
      <c r="L71" s="36" t="str">
        <f>IF(A71="Kuchenbildung",IF(AND(ROW(L71)&gt;=($M$56+$M$51),ROW(L71)&lt;=($M$57-$M$52)),K71,#N/A),"")</f>
        <v/>
      </c>
      <c r="M71" s="36" t="e">
        <f t="shared" si="1"/>
        <v>#N/A</v>
      </c>
      <c r="N71" s="68" t="e">
        <f ca="1">M71*$M$27+$M$26</f>
        <v>#N/A</v>
      </c>
      <c r="O71" s="42" t="str">
        <f>IFERROR((IF(A71="Kuchenbildung",2/$M$27^2*(N71-$M$26),"")),#N/A)</f>
        <v/>
      </c>
      <c r="P71" s="42"/>
    </row>
    <row r="72" spans="1:16" ht="15" x14ac:dyDescent="0.25">
      <c r="A72"/>
      <c r="B72" s="69"/>
      <c r="C72"/>
      <c r="D72" s="69"/>
      <c r="E72"/>
      <c r="H72" s="42" t="str">
        <f t="shared" si="0"/>
        <v/>
      </c>
      <c r="I72" s="36" t="str">
        <f>IF(A72="Entfeuchtung",C72-($M$47*D72^$M$48),"")</f>
        <v/>
      </c>
      <c r="J72" s="36" t="str">
        <f>IF(A72="Entfeuchtung",($D$41-$M$6+$M$55-I72)/($D$41-$D$42+$M$55-I72)*100,"")</f>
        <v/>
      </c>
      <c r="K72" s="36" t="str">
        <f>IF(A72="Kuchenbildung",(C72-$M$10)/$D$18*1000,"")</f>
        <v/>
      </c>
      <c r="L72" s="36" t="str">
        <f>IF(A72="Kuchenbildung",IF(AND(ROW(L72)&gt;=($M$56+$M$51),ROW(L72)&lt;=($M$57-$M$52)),K72,#N/A),"")</f>
        <v/>
      </c>
      <c r="M72" s="36" t="e">
        <f t="shared" si="1"/>
        <v>#N/A</v>
      </c>
      <c r="N72" s="68" t="e">
        <f ca="1">M72*$M$27+$M$26</f>
        <v>#N/A</v>
      </c>
      <c r="O72" s="42" t="str">
        <f>IFERROR((IF(A72="Kuchenbildung",2/$M$27^2*(N72-$M$26),"")),#N/A)</f>
        <v/>
      </c>
      <c r="P72" s="42"/>
    </row>
    <row r="73" spans="1:16" ht="15" x14ac:dyDescent="0.25">
      <c r="A73"/>
      <c r="B73" s="69"/>
      <c r="C73"/>
      <c r="D73" s="69"/>
      <c r="E73"/>
      <c r="H73" s="42" t="str">
        <f t="shared" si="0"/>
        <v/>
      </c>
      <c r="I73" s="36" t="str">
        <f>IF(A73="Entfeuchtung",C73-($M$47*D73^$M$48),"")</f>
        <v/>
      </c>
      <c r="J73" s="36" t="str">
        <f>IF(A73="Entfeuchtung",($D$41-$M$6+$M$55-I73)/($D$41-$D$42+$M$55-I73)*100,"")</f>
        <v/>
      </c>
      <c r="K73" s="36" t="str">
        <f>IF(A73="Kuchenbildung",(C73-$M$10)/$D$18*1000,"")</f>
        <v/>
      </c>
      <c r="L73" s="36" t="str">
        <f>IF(A73="Kuchenbildung",IF(AND(ROW(L73)&gt;=($M$56+$M$51),ROW(L73)&lt;=($M$57-$M$52)),K73,#N/A),"")</f>
        <v/>
      </c>
      <c r="M73" s="36" t="e">
        <f t="shared" si="1"/>
        <v>#N/A</v>
      </c>
      <c r="N73" s="68" t="e">
        <f ca="1">M73*$M$27+$M$26</f>
        <v>#N/A</v>
      </c>
      <c r="O73" s="42" t="str">
        <f>IFERROR((IF(A73="Kuchenbildung",2/$M$27^2*(N73-$M$26),"")),#N/A)</f>
        <v/>
      </c>
      <c r="P73" s="42"/>
    </row>
    <row r="74" spans="1:16" ht="15" x14ac:dyDescent="0.25">
      <c r="A74"/>
      <c r="B74" s="69"/>
      <c r="C74"/>
      <c r="D74" s="69"/>
      <c r="E74"/>
      <c r="H74" s="42" t="str">
        <f t="shared" si="0"/>
        <v/>
      </c>
      <c r="I74" s="36" t="str">
        <f>IF(A74="Entfeuchtung",C74-($M$47*D74^$M$48),"")</f>
        <v/>
      </c>
      <c r="J74" s="36" t="str">
        <f>IF(A74="Entfeuchtung",($D$41-$M$6+$M$55-I74)/($D$41-$D$42+$M$55-I74)*100,"")</f>
        <v/>
      </c>
      <c r="K74" s="36" t="str">
        <f>IF(A74="Kuchenbildung",(C74-$M$10)/$D$18*1000,"")</f>
        <v/>
      </c>
      <c r="L74" s="36" t="str">
        <f>IF(A74="Kuchenbildung",IF(AND(ROW(L74)&gt;=($M$56+$M$51),ROW(L74)&lt;=($M$57-$M$52)),K74,#N/A),"")</f>
        <v/>
      </c>
      <c r="M74" s="36" t="e">
        <f t="shared" si="1"/>
        <v>#N/A</v>
      </c>
      <c r="N74" s="68" t="e">
        <f ca="1">M74*$M$27+$M$26</f>
        <v>#N/A</v>
      </c>
      <c r="O74" s="42" t="str">
        <f>IFERROR((IF(A74="Kuchenbildung",2/$M$27^2*(N74-$M$26),"")),#N/A)</f>
        <v/>
      </c>
      <c r="P74" s="42"/>
    </row>
    <row r="75" spans="1:16" ht="15" x14ac:dyDescent="0.25">
      <c r="A75"/>
      <c r="B75" s="69"/>
      <c r="C75"/>
      <c r="D75" s="69"/>
      <c r="E75"/>
      <c r="H75" s="42" t="str">
        <f t="shared" si="0"/>
        <v/>
      </c>
      <c r="I75" s="36" t="str">
        <f>IF(A75="Entfeuchtung",C75-($M$47*D75^$M$48),"")</f>
        <v/>
      </c>
      <c r="J75" s="36" t="str">
        <f>IF(A75="Entfeuchtung",($D$41-$M$6+$M$55-I75)/($D$41-$D$42+$M$55-I75)*100,"")</f>
        <v/>
      </c>
      <c r="K75" s="36" t="str">
        <f>IF(A75="Kuchenbildung",(C75-$M$10)/$D$18*1000,"")</f>
        <v/>
      </c>
      <c r="L75" s="36" t="str">
        <f>IF(A75="Kuchenbildung",IF(AND(ROW(L75)&gt;=($M$56+$M$51),ROW(L75)&lt;=($M$57-$M$52)),K75,#N/A),"")</f>
        <v/>
      </c>
      <c r="M75" s="36" t="e">
        <f t="shared" si="1"/>
        <v>#N/A</v>
      </c>
      <c r="N75" s="68" t="e">
        <f ca="1">M75*$M$27+$M$26</f>
        <v>#N/A</v>
      </c>
      <c r="O75" s="42" t="str">
        <f>IFERROR((IF(A75="Kuchenbildung",2/$M$27^2*(N75-$M$26),"")),#N/A)</f>
        <v/>
      </c>
      <c r="P75" s="42"/>
    </row>
    <row r="76" spans="1:16" ht="15" x14ac:dyDescent="0.25">
      <c r="A76"/>
      <c r="B76" s="69"/>
      <c r="C76"/>
      <c r="D76" s="69"/>
      <c r="E76"/>
      <c r="H76" s="42" t="str">
        <f t="shared" si="0"/>
        <v/>
      </c>
      <c r="I76" s="36" t="str">
        <f>IF(A76="Entfeuchtung",C76-($M$47*D76^$M$48),"")</f>
        <v/>
      </c>
      <c r="J76" s="36" t="str">
        <f>IF(A76="Entfeuchtung",($D$41-$M$6+$M$55-I76)/($D$41-$D$42+$M$55-I76)*100,"")</f>
        <v/>
      </c>
      <c r="K76" s="36" t="str">
        <f>IF(A76="Kuchenbildung",(C76-$M$10)/$D$18*1000,"")</f>
        <v/>
      </c>
      <c r="L76" s="36" t="str">
        <f>IF(A76="Kuchenbildung",IF(AND(ROW(L76)&gt;=($M$56+$M$51),ROW(L76)&lt;=($M$57-$M$52)),K76,#N/A),"")</f>
        <v/>
      </c>
      <c r="M76" s="36" t="e">
        <f t="shared" si="1"/>
        <v>#N/A</v>
      </c>
      <c r="N76" s="68" t="e">
        <f ca="1">M76*$M$27+$M$26</f>
        <v>#N/A</v>
      </c>
      <c r="O76" s="42" t="str">
        <f>IFERROR((IF(A76="Kuchenbildung",2/$M$27^2*(N76-$M$26),"")),#N/A)</f>
        <v/>
      </c>
      <c r="P76" s="42"/>
    </row>
    <row r="77" spans="1:16" ht="15" x14ac:dyDescent="0.25">
      <c r="A77"/>
      <c r="B77" s="69"/>
      <c r="C77"/>
      <c r="D77" s="69"/>
      <c r="E77"/>
      <c r="H77" s="42" t="str">
        <f t="shared" si="0"/>
        <v/>
      </c>
      <c r="I77" s="36" t="str">
        <f>IF(A77="Entfeuchtung",C77-($M$47*D77^$M$48),"")</f>
        <v/>
      </c>
      <c r="J77" s="36" t="str">
        <f>IF(A77="Entfeuchtung",($D$41-$M$6+$M$55-I77)/($D$41-$D$42+$M$55-I77)*100,"")</f>
        <v/>
      </c>
      <c r="K77" s="36" t="str">
        <f>IF(A77="Kuchenbildung",(C77-$M$10)/$D$18*1000,"")</f>
        <v/>
      </c>
      <c r="L77" s="36" t="str">
        <f>IF(A77="Kuchenbildung",IF(AND(ROW(L77)&gt;=($M$56+$M$51),ROW(L77)&lt;=($M$57-$M$52)),K77,#N/A),"")</f>
        <v/>
      </c>
      <c r="M77" s="36" t="e">
        <f t="shared" si="1"/>
        <v>#N/A</v>
      </c>
      <c r="N77" s="68" t="e">
        <f ca="1">M77*$M$27+$M$26</f>
        <v>#N/A</v>
      </c>
      <c r="O77" s="42" t="str">
        <f>IFERROR((IF(A77="Kuchenbildung",2/$M$27^2*(N77-$M$26),"")),#N/A)</f>
        <v/>
      </c>
      <c r="P77" s="42"/>
    </row>
    <row r="78" spans="1:16" ht="15" x14ac:dyDescent="0.25">
      <c r="A78"/>
      <c r="B78" s="69"/>
      <c r="C78"/>
      <c r="D78" s="69"/>
      <c r="E78"/>
      <c r="H78" s="42" t="str">
        <f t="shared" si="0"/>
        <v/>
      </c>
      <c r="I78" s="36" t="str">
        <f>IF(A78="Entfeuchtung",C78-($M$47*D78^$M$48),"")</f>
        <v/>
      </c>
      <c r="J78" s="36" t="str">
        <f>IF(A78="Entfeuchtung",($D$41-$M$6+$M$55-I78)/($D$41-$D$42+$M$55-I78)*100,"")</f>
        <v/>
      </c>
      <c r="K78" s="36" t="str">
        <f>IF(A78="Kuchenbildung",(C78-$M$10)/$D$18*1000,"")</f>
        <v/>
      </c>
      <c r="L78" s="36" t="str">
        <f>IF(A78="Kuchenbildung",IF(AND(ROW(L78)&gt;=($M$56+$M$51),ROW(L78)&lt;=($M$57-$M$52)),K78,#N/A),"")</f>
        <v/>
      </c>
      <c r="M78" s="36" t="e">
        <f t="shared" si="1"/>
        <v>#N/A</v>
      </c>
      <c r="N78" s="68" t="e">
        <f ca="1">M78*$M$27+$M$26</f>
        <v>#N/A</v>
      </c>
      <c r="O78" s="42" t="str">
        <f>IFERROR((IF(A78="Kuchenbildung",2/$M$27^2*(N78-$M$26),"")),#N/A)</f>
        <v/>
      </c>
      <c r="P78" s="42"/>
    </row>
    <row r="79" spans="1:16" ht="15" x14ac:dyDescent="0.25">
      <c r="A79"/>
      <c r="B79" s="69"/>
      <c r="C79"/>
      <c r="D79" s="69"/>
      <c r="E79"/>
      <c r="H79" s="42" t="str">
        <f t="shared" si="0"/>
        <v/>
      </c>
      <c r="I79" s="36" t="str">
        <f>IF(A79="Entfeuchtung",C79-($M$47*D79^$M$48),"")</f>
        <v/>
      </c>
      <c r="J79" s="36" t="str">
        <f>IF(A79="Entfeuchtung",($D$41-$M$6+$M$55-I79)/($D$41-$D$42+$M$55-I79)*100,"")</f>
        <v/>
      </c>
      <c r="K79" s="36" t="str">
        <f>IF(A79="Kuchenbildung",(C79-$M$10)/$D$18*1000,"")</f>
        <v/>
      </c>
      <c r="L79" s="36" t="str">
        <f>IF(A79="Kuchenbildung",IF(AND(ROW(L79)&gt;=($M$56+$M$51),ROW(L79)&lt;=($M$57-$M$52)),K79,#N/A),"")</f>
        <v/>
      </c>
      <c r="M79" s="36" t="e">
        <f t="shared" si="1"/>
        <v>#N/A</v>
      </c>
      <c r="N79" s="68" t="e">
        <f ca="1">M79*$M$27+$M$26</f>
        <v>#N/A</v>
      </c>
      <c r="O79" s="42" t="str">
        <f>IFERROR((IF(A79="Kuchenbildung",2/$M$27^2*(N79-$M$26),"")),#N/A)</f>
        <v/>
      </c>
      <c r="P79" s="42"/>
    </row>
    <row r="80" spans="1:16" ht="15" x14ac:dyDescent="0.25">
      <c r="A80"/>
      <c r="B80" s="69"/>
      <c r="C80"/>
      <c r="D80" s="69"/>
      <c r="E80"/>
      <c r="H80" s="42" t="str">
        <f t="shared" si="0"/>
        <v/>
      </c>
      <c r="I80" s="36" t="str">
        <f>IF(A80="Entfeuchtung",C80-($M$47*D80^$M$48),"")</f>
        <v/>
      </c>
      <c r="J80" s="36" t="str">
        <f>IF(A80="Entfeuchtung",($D$41-$M$6+$M$55-I80)/($D$41-$D$42+$M$55-I80)*100,"")</f>
        <v/>
      </c>
      <c r="K80" s="36" t="str">
        <f>IF(A80="Kuchenbildung",(C80-$M$10)/$D$18*1000,"")</f>
        <v/>
      </c>
      <c r="L80" s="36" t="str">
        <f>IF(A80="Kuchenbildung",IF(AND(ROW(L80)&gt;=($M$56+$M$51),ROW(L80)&lt;=($M$57-$M$52)),K80,#N/A),"")</f>
        <v/>
      </c>
      <c r="M80" s="36" t="e">
        <f t="shared" si="1"/>
        <v>#N/A</v>
      </c>
      <c r="N80" s="68" t="e">
        <f ca="1">M80*$M$27+$M$26</f>
        <v>#N/A</v>
      </c>
      <c r="O80" s="42" t="str">
        <f>IFERROR((IF(A80="Kuchenbildung",2/$M$27^2*(N80-$M$26),"")),#N/A)</f>
        <v/>
      </c>
      <c r="P80" s="42"/>
    </row>
    <row r="81" spans="1:16" ht="15" x14ac:dyDescent="0.25">
      <c r="A81"/>
      <c r="B81" s="69"/>
      <c r="C81"/>
      <c r="D81" s="69"/>
      <c r="E81"/>
      <c r="H81" s="42" t="str">
        <f t="shared" si="0"/>
        <v/>
      </c>
      <c r="I81" s="36" t="str">
        <f>IF(A81="Entfeuchtung",C81-($M$47*D81^$M$48),"")</f>
        <v/>
      </c>
      <c r="J81" s="36" t="str">
        <f>IF(A81="Entfeuchtung",($D$41-$M$6+$M$55-I81)/($D$41-$D$42+$M$55-I81)*100,"")</f>
        <v/>
      </c>
      <c r="K81" s="36" t="str">
        <f>IF(A81="Kuchenbildung",(C81-$M$10)/$D$18*1000,"")</f>
        <v/>
      </c>
      <c r="L81" s="36" t="str">
        <f>IF(A81="Kuchenbildung",IF(AND(ROW(L81)&gt;=($M$56+$M$51),ROW(L81)&lt;=($M$57-$M$52)),K81,#N/A),"")</f>
        <v/>
      </c>
      <c r="M81" s="36" t="e">
        <f t="shared" si="1"/>
        <v>#N/A</v>
      </c>
      <c r="N81" s="68" t="e">
        <f ca="1">M81*$M$27+$M$26</f>
        <v>#N/A</v>
      </c>
      <c r="O81" s="42" t="str">
        <f>IFERROR((IF(A81="Kuchenbildung",2/$M$27^2*(N81-$M$26),"")),#N/A)</f>
        <v/>
      </c>
      <c r="P81" s="42"/>
    </row>
    <row r="82" spans="1:16" ht="15" x14ac:dyDescent="0.25">
      <c r="A82"/>
      <c r="B82" s="69"/>
      <c r="C82"/>
      <c r="D82" s="69"/>
      <c r="E82"/>
      <c r="H82" s="42" t="str">
        <f t="shared" si="0"/>
        <v/>
      </c>
      <c r="I82" s="36" t="str">
        <f>IF(A82="Entfeuchtung",C82-($M$47*D82^$M$48),"")</f>
        <v/>
      </c>
      <c r="J82" s="36" t="str">
        <f>IF(A82="Entfeuchtung",($D$41-$M$6+$M$55-I82)/($D$41-$D$42+$M$55-I82)*100,"")</f>
        <v/>
      </c>
      <c r="K82" s="36" t="str">
        <f>IF(A82="Kuchenbildung",(C82-$M$10)/$D$18*1000,"")</f>
        <v/>
      </c>
      <c r="L82" s="36" t="str">
        <f>IF(A82="Kuchenbildung",IF(AND(ROW(L82)&gt;=($M$56+$M$51),ROW(L82)&lt;=($M$57-$M$52)),K82,#N/A),"")</f>
        <v/>
      </c>
      <c r="M82" s="36" t="e">
        <f t="shared" si="1"/>
        <v>#N/A</v>
      </c>
      <c r="N82" s="68" t="e">
        <f ca="1">M82*$M$27+$M$26</f>
        <v>#N/A</v>
      </c>
      <c r="O82" s="42" t="str">
        <f>IFERROR((IF(A82="Kuchenbildung",2/$M$27^2*(N82-$M$26),"")),#N/A)</f>
        <v/>
      </c>
      <c r="P82" s="42"/>
    </row>
    <row r="83" spans="1:16" ht="15" x14ac:dyDescent="0.25">
      <c r="A83"/>
      <c r="B83" s="69"/>
      <c r="C83"/>
      <c r="D83" s="69"/>
      <c r="E83"/>
      <c r="H83" s="42" t="str">
        <f t="shared" si="0"/>
        <v/>
      </c>
      <c r="I83" s="36" t="str">
        <f>IF(A83="Entfeuchtung",C83-($M$47*D83^$M$48),"")</f>
        <v/>
      </c>
      <c r="J83" s="36" t="str">
        <f>IF(A83="Entfeuchtung",($D$41-$M$6+$M$55-I83)/($D$41-$D$42+$M$55-I83)*100,"")</f>
        <v/>
      </c>
      <c r="K83" s="36" t="str">
        <f>IF(A83="Kuchenbildung",(C83-$M$10)/$D$18*1000,"")</f>
        <v/>
      </c>
      <c r="L83" s="36" t="str">
        <f>IF(A83="Kuchenbildung",IF(AND(ROW(L83)&gt;=($M$56+$M$51),ROW(L83)&lt;=($M$57-$M$52)),K83,#N/A),"")</f>
        <v/>
      </c>
      <c r="M83" s="36" t="e">
        <f t="shared" si="1"/>
        <v>#N/A</v>
      </c>
      <c r="N83" s="68" t="e">
        <f ca="1">M83*$M$27+$M$26</f>
        <v>#N/A</v>
      </c>
      <c r="O83" s="42" t="str">
        <f>IFERROR((IF(A83="Kuchenbildung",2/$M$27^2*(N83-$M$26),"")),#N/A)</f>
        <v/>
      </c>
      <c r="P83" s="42"/>
    </row>
    <row r="84" spans="1:16" ht="15" x14ac:dyDescent="0.25">
      <c r="A84"/>
      <c r="B84" s="69"/>
      <c r="C84"/>
      <c r="D84" s="69"/>
      <c r="E84"/>
      <c r="H84" s="42" t="str">
        <f t="shared" si="0"/>
        <v/>
      </c>
      <c r="I84" s="36" t="str">
        <f>IF(A84="Entfeuchtung",C84-($M$47*D84^$M$48),"")</f>
        <v/>
      </c>
      <c r="J84" s="36" t="str">
        <f>IF(A84="Entfeuchtung",($D$41-$M$6+$M$55-I84)/($D$41-$D$42+$M$55-I84)*100,"")</f>
        <v/>
      </c>
      <c r="K84" s="36" t="str">
        <f>IF(A84="Kuchenbildung",(C84-$M$10)/$D$18*1000,"")</f>
        <v/>
      </c>
      <c r="L84" s="36" t="str">
        <f>IF(A84="Kuchenbildung",IF(AND(ROW(L84)&gt;=($M$56+$M$51),ROW(L84)&lt;=($M$57-$M$52)),K84,#N/A),"")</f>
        <v/>
      </c>
      <c r="M84" s="36" t="e">
        <f t="shared" si="1"/>
        <v>#N/A</v>
      </c>
      <c r="N84" s="68" t="e">
        <f ca="1">M84*$M$27+$M$26</f>
        <v>#N/A</v>
      </c>
      <c r="O84" s="42" t="str">
        <f>IFERROR((IF(A84="Kuchenbildung",2/$M$27^2*(N84-$M$26),"")),#N/A)</f>
        <v/>
      </c>
      <c r="P84" s="42"/>
    </row>
    <row r="85" spans="1:16" ht="15" x14ac:dyDescent="0.25">
      <c r="A85"/>
      <c r="B85" s="69"/>
      <c r="C85"/>
      <c r="D85" s="69"/>
      <c r="E85"/>
      <c r="H85" s="42" t="str">
        <f t="shared" si="0"/>
        <v/>
      </c>
      <c r="I85" s="36" t="str">
        <f>IF(A85="Entfeuchtung",C85-($M$47*D85^$M$48),"")</f>
        <v/>
      </c>
      <c r="J85" s="36" t="str">
        <f>IF(A85="Entfeuchtung",($D$41-$M$6+$M$55-I85)/($D$41-$D$42+$M$55-I85)*100,"")</f>
        <v/>
      </c>
      <c r="K85" s="36" t="str">
        <f>IF(A85="Kuchenbildung",(C85-$M$10)/$D$18*1000,"")</f>
        <v/>
      </c>
      <c r="L85" s="36" t="str">
        <f>IF(A85="Kuchenbildung",IF(AND(ROW(L85)&gt;=($M$56+$M$51),ROW(L85)&lt;=($M$57-$M$52)),K85,#N/A),"")</f>
        <v/>
      </c>
      <c r="M85" s="36" t="e">
        <f t="shared" si="1"/>
        <v>#N/A</v>
      </c>
      <c r="N85" s="68" t="e">
        <f ca="1">M85*$M$27+$M$26</f>
        <v>#N/A</v>
      </c>
      <c r="O85" s="42" t="str">
        <f>IFERROR((IF(A85="Kuchenbildung",2/$M$27^2*(N85-$M$26),"")),#N/A)</f>
        <v/>
      </c>
      <c r="P85" s="42"/>
    </row>
    <row r="86" spans="1:16" ht="15" x14ac:dyDescent="0.25">
      <c r="A86"/>
      <c r="B86" s="69"/>
      <c r="C86"/>
      <c r="D86" s="69"/>
      <c r="E86"/>
      <c r="H86" s="42" t="str">
        <f t="shared" si="0"/>
        <v/>
      </c>
      <c r="I86" s="36" t="str">
        <f>IF(A86="Entfeuchtung",C86-($M$47*D86^$M$48),"")</f>
        <v/>
      </c>
      <c r="J86" s="36" t="str">
        <f>IF(A86="Entfeuchtung",($D$41-$M$6+$M$55-I86)/($D$41-$D$42+$M$55-I86)*100,"")</f>
        <v/>
      </c>
      <c r="K86" s="36" t="str">
        <f>IF(A86="Kuchenbildung",(C86-$M$10)/$D$18*1000,"")</f>
        <v/>
      </c>
      <c r="L86" s="36" t="str">
        <f>IF(A86="Kuchenbildung",IF(AND(ROW(L86)&gt;=($M$56+$M$51),ROW(L86)&lt;=($M$57-$M$52)),K86,#N/A),"")</f>
        <v/>
      </c>
      <c r="M86" s="36" t="e">
        <f t="shared" si="1"/>
        <v>#N/A</v>
      </c>
      <c r="N86" s="68" t="e">
        <f ca="1">M86*$M$27+$M$26</f>
        <v>#N/A</v>
      </c>
      <c r="O86" s="42" t="str">
        <f>IFERROR((IF(A86="Kuchenbildung",2/$M$27^2*(N86-$M$26),"")),#N/A)</f>
        <v/>
      </c>
      <c r="P86" s="42"/>
    </row>
    <row r="87" spans="1:16" ht="15" x14ac:dyDescent="0.25">
      <c r="A87"/>
      <c r="B87" s="69"/>
      <c r="C87"/>
      <c r="D87" s="69"/>
      <c r="E87"/>
      <c r="H87" s="42" t="str">
        <f t="shared" si="0"/>
        <v/>
      </c>
      <c r="I87" s="36" t="str">
        <f>IF(A87="Entfeuchtung",C87-($M$47*D87^$M$48),"")</f>
        <v/>
      </c>
      <c r="J87" s="36" t="str">
        <f>IF(A87="Entfeuchtung",($D$41-$M$6+$M$55-I87)/($D$41-$D$42+$M$55-I87)*100,"")</f>
        <v/>
      </c>
      <c r="K87" s="36" t="str">
        <f>IF(A87="Kuchenbildung",(C87-$M$10)/$D$18*1000,"")</f>
        <v/>
      </c>
      <c r="L87" s="36" t="str">
        <f>IF(A87="Kuchenbildung",IF(AND(ROW(L87)&gt;=($M$56+$M$51),ROW(L87)&lt;=($M$57-$M$52)),K87,#N/A),"")</f>
        <v/>
      </c>
      <c r="M87" s="36" t="e">
        <f t="shared" si="1"/>
        <v>#N/A</v>
      </c>
      <c r="N87" s="68" t="e">
        <f ca="1">M87*$M$27+$M$26</f>
        <v>#N/A</v>
      </c>
      <c r="O87" s="42" t="str">
        <f>IFERROR((IF(A87="Kuchenbildung",2/$M$27^2*(N87-$M$26),"")),#N/A)</f>
        <v/>
      </c>
      <c r="P87" s="42"/>
    </row>
    <row r="88" spans="1:16" ht="15" x14ac:dyDescent="0.25">
      <c r="A88"/>
      <c r="B88" s="69"/>
      <c r="C88"/>
      <c r="D88" s="69"/>
      <c r="E88"/>
      <c r="H88" s="42" t="str">
        <f t="shared" si="0"/>
        <v/>
      </c>
      <c r="I88" s="36" t="str">
        <f>IF(A88="Entfeuchtung",C88-($M$47*D88^$M$48),"")</f>
        <v/>
      </c>
      <c r="J88" s="36" t="str">
        <f>IF(A88="Entfeuchtung",($D$41-$M$6+$M$55-I88)/($D$41-$D$42+$M$55-I88)*100,"")</f>
        <v/>
      </c>
      <c r="K88" s="36" t="str">
        <f>IF(A88="Kuchenbildung",(C88-$M$10)/$D$18*1000,"")</f>
        <v/>
      </c>
      <c r="L88" s="36" t="str">
        <f>IF(A88="Kuchenbildung",IF(AND(ROW(L88)&gt;=($M$56+$M$51),ROW(L88)&lt;=($M$57-$M$52)),K88,#N/A),"")</f>
        <v/>
      </c>
      <c r="M88" s="36" t="e">
        <f t="shared" si="1"/>
        <v>#N/A</v>
      </c>
      <c r="N88" s="68" t="e">
        <f ca="1">M88*$M$27+$M$26</f>
        <v>#N/A</v>
      </c>
      <c r="O88" s="42" t="str">
        <f>IFERROR((IF(A88="Kuchenbildung",2/$M$27^2*(N88-$M$26),"")),#N/A)</f>
        <v/>
      </c>
      <c r="P88" s="42"/>
    </row>
    <row r="89" spans="1:16" ht="15" x14ac:dyDescent="0.25">
      <c r="A89"/>
      <c r="B89" s="69"/>
      <c r="C89"/>
      <c r="D89" s="69"/>
      <c r="E89"/>
      <c r="H89" s="42" t="str">
        <f t="shared" si="0"/>
        <v/>
      </c>
      <c r="I89" s="36" t="str">
        <f>IF(A89="Entfeuchtung",C89-($M$47*D89^$M$48),"")</f>
        <v/>
      </c>
      <c r="J89" s="36" t="str">
        <f>IF(A89="Entfeuchtung",($D$41-$M$6+$M$55-I89)/($D$41-$D$42+$M$55-I89)*100,"")</f>
        <v/>
      </c>
      <c r="K89" s="36" t="str">
        <f>IF(A89="Kuchenbildung",(C89-$M$10)/$D$18*1000,"")</f>
        <v/>
      </c>
      <c r="L89" s="36" t="str">
        <f>IF(A89="Kuchenbildung",IF(AND(ROW(L89)&gt;=($M$56+$M$51),ROW(L89)&lt;=($M$57-$M$52)),K89,#N/A),"")</f>
        <v/>
      </c>
      <c r="M89" s="36" t="e">
        <f t="shared" si="1"/>
        <v>#N/A</v>
      </c>
      <c r="N89" s="68" t="e">
        <f ca="1">M89*$M$27+$M$26</f>
        <v>#N/A</v>
      </c>
      <c r="O89" s="42" t="str">
        <f>IFERROR((IF(A89="Kuchenbildung",2/$M$27^2*(N89-$M$26),"")),#N/A)</f>
        <v/>
      </c>
      <c r="P89" s="42"/>
    </row>
    <row r="90" spans="1:16" ht="15" x14ac:dyDescent="0.25">
      <c r="A90"/>
      <c r="B90" s="69"/>
      <c r="C90"/>
      <c r="D90" s="69"/>
      <c r="E90"/>
      <c r="H90" s="42" t="str">
        <f t="shared" si="0"/>
        <v/>
      </c>
      <c r="I90" s="36" t="str">
        <f>IF(A90="Entfeuchtung",C90-($M$47*D90^$M$48),"")</f>
        <v/>
      </c>
      <c r="J90" s="36" t="str">
        <f>IF(A90="Entfeuchtung",($D$41-$M$6+$M$55-I90)/($D$41-$D$42+$M$55-I90)*100,"")</f>
        <v/>
      </c>
      <c r="K90" s="36" t="str">
        <f>IF(A90="Kuchenbildung",(C90-$M$10)/$D$18*1000,"")</f>
        <v/>
      </c>
      <c r="L90" s="36" t="str">
        <f>IF(A90="Kuchenbildung",IF(AND(ROW(L90)&gt;=($M$56+$M$51),ROW(L90)&lt;=($M$57-$M$52)),K90,#N/A),"")</f>
        <v/>
      </c>
      <c r="M90" s="36" t="e">
        <f t="shared" si="1"/>
        <v>#N/A</v>
      </c>
      <c r="N90" s="68" t="e">
        <f ca="1">M90*$M$27+$M$26</f>
        <v>#N/A</v>
      </c>
      <c r="O90" s="42" t="str">
        <f>IFERROR((IF(A90="Kuchenbildung",2/$M$27^2*(N90-$M$26),"")),#N/A)</f>
        <v/>
      </c>
      <c r="P90" s="42"/>
    </row>
    <row r="91" spans="1:16" ht="15" x14ac:dyDescent="0.25">
      <c r="A91"/>
      <c r="B91" s="69"/>
      <c r="C91"/>
      <c r="D91" s="69"/>
      <c r="E91"/>
      <c r="H91" s="42" t="str">
        <f t="shared" si="0"/>
        <v/>
      </c>
      <c r="I91" s="36" t="str">
        <f>IF(A91="Entfeuchtung",C91-($M$47*D91^$M$48),"")</f>
        <v/>
      </c>
      <c r="J91" s="36" t="str">
        <f>IF(A91="Entfeuchtung",($D$41-$M$6+$M$55-I91)/($D$41-$D$42+$M$55-I91)*100,"")</f>
        <v/>
      </c>
      <c r="K91" s="36" t="str">
        <f>IF(A91="Kuchenbildung",(C91-$M$10)/$D$18*1000,"")</f>
        <v/>
      </c>
      <c r="L91" s="36" t="str">
        <f>IF(A91="Kuchenbildung",IF(AND(ROW(L91)&gt;=($M$56+$M$51),ROW(L91)&lt;=($M$57-$M$52)),K91,#N/A),"")</f>
        <v/>
      </c>
      <c r="M91" s="36" t="e">
        <f t="shared" si="1"/>
        <v>#N/A</v>
      </c>
      <c r="N91" s="68" t="e">
        <f ca="1">M91*$M$27+$M$26</f>
        <v>#N/A</v>
      </c>
      <c r="O91" s="42" t="str">
        <f>IFERROR((IF(A91="Kuchenbildung",2/$M$27^2*(N91-$M$26),"")),#N/A)</f>
        <v/>
      </c>
      <c r="P91" s="42"/>
    </row>
    <row r="92" spans="1:16" ht="15" x14ac:dyDescent="0.25">
      <c r="A92"/>
      <c r="B92" s="69"/>
      <c r="C92"/>
      <c r="D92" s="69"/>
      <c r="E92"/>
      <c r="H92" s="42" t="str">
        <f t="shared" si="0"/>
        <v/>
      </c>
      <c r="I92" s="36" t="str">
        <f>IF(A92="Entfeuchtung",C92-($M$47*D92^$M$48),"")</f>
        <v/>
      </c>
      <c r="J92" s="36" t="str">
        <f>IF(A92="Entfeuchtung",($D$41-$M$6+$M$55-I92)/($D$41-$D$42+$M$55-I92)*100,"")</f>
        <v/>
      </c>
      <c r="K92" s="36" t="str">
        <f>IF(A92="Kuchenbildung",(C92-$M$10)/$D$18*1000,"")</f>
        <v/>
      </c>
      <c r="L92" s="36" t="str">
        <f>IF(A92="Kuchenbildung",IF(AND(ROW(L92)&gt;=($M$56+$M$51),ROW(L92)&lt;=($M$57-$M$52)),K92,#N/A),"")</f>
        <v/>
      </c>
      <c r="M92" s="36" t="e">
        <f t="shared" si="1"/>
        <v>#N/A</v>
      </c>
      <c r="N92" s="68" t="e">
        <f ca="1">M92*$M$27+$M$26</f>
        <v>#N/A</v>
      </c>
      <c r="O92" s="42" t="str">
        <f>IFERROR((IF(A92="Kuchenbildung",2/$M$27^2*(N92-$M$26),"")),#N/A)</f>
        <v/>
      </c>
      <c r="P92" s="42"/>
    </row>
    <row r="93" spans="1:16" ht="15" x14ac:dyDescent="0.25">
      <c r="A93"/>
      <c r="B93" s="69"/>
      <c r="C93"/>
      <c r="D93" s="69"/>
      <c r="E93"/>
      <c r="H93" s="42" t="str">
        <f t="shared" si="0"/>
        <v/>
      </c>
      <c r="I93" s="36" t="str">
        <f>IF(A93="Entfeuchtung",C93-($M$47*D93^$M$48),"")</f>
        <v/>
      </c>
      <c r="J93" s="36" t="str">
        <f>IF(A93="Entfeuchtung",($D$41-$M$6+$M$55-I93)/($D$41-$D$42+$M$55-I93)*100,"")</f>
        <v/>
      </c>
      <c r="K93" s="36" t="str">
        <f>IF(A93="Kuchenbildung",(C93-$M$10)/$D$18*1000,"")</f>
        <v/>
      </c>
      <c r="L93" s="36" t="str">
        <f>IF(A93="Kuchenbildung",IF(AND(ROW(L93)&gt;=($M$56+$M$51),ROW(L93)&lt;=($M$57-$M$52)),K93,#N/A),"")</f>
        <v/>
      </c>
      <c r="M93" s="36" t="e">
        <f t="shared" si="1"/>
        <v>#N/A</v>
      </c>
      <c r="N93" s="68" t="e">
        <f ca="1">M93*$M$27+$M$26</f>
        <v>#N/A</v>
      </c>
      <c r="O93" s="42" t="str">
        <f>IFERROR((IF(A93="Kuchenbildung",2/$M$27^2*(N93-$M$26),"")),#N/A)</f>
        <v/>
      </c>
      <c r="P93" s="42"/>
    </row>
    <row r="94" spans="1:16" ht="15" x14ac:dyDescent="0.25">
      <c r="A94"/>
      <c r="B94" s="69"/>
      <c r="C94"/>
      <c r="D94" s="69"/>
      <c r="E94"/>
      <c r="H94" s="42" t="str">
        <f t="shared" si="0"/>
        <v/>
      </c>
      <c r="I94" s="36" t="str">
        <f>IF(A94="Entfeuchtung",C94-($M$47*D94^$M$48),"")</f>
        <v/>
      </c>
      <c r="J94" s="36" t="str">
        <f>IF(A94="Entfeuchtung",($D$41-$M$6+$M$55-I94)/($D$41-$D$42+$M$55-I94)*100,"")</f>
        <v/>
      </c>
      <c r="K94" s="36" t="str">
        <f>IF(A94="Kuchenbildung",(C94-$M$10)/$D$18*1000,"")</f>
        <v/>
      </c>
      <c r="L94" s="36" t="str">
        <f>IF(A94="Kuchenbildung",IF(AND(ROW(L94)&gt;=($M$56+$M$51),ROW(L94)&lt;=($M$57-$M$52)),K94,#N/A),"")</f>
        <v/>
      </c>
      <c r="M94" s="36" t="e">
        <f t="shared" si="1"/>
        <v>#N/A</v>
      </c>
      <c r="N94" s="68" t="e">
        <f ca="1">M94*$M$27+$M$26</f>
        <v>#N/A</v>
      </c>
      <c r="O94" s="42" t="str">
        <f>IFERROR((IF(A94="Kuchenbildung",2/$M$27^2*(N94-$M$26),"")),#N/A)</f>
        <v/>
      </c>
      <c r="P94" s="42"/>
    </row>
    <row r="95" spans="1:16" ht="15" x14ac:dyDescent="0.25">
      <c r="A95"/>
      <c r="B95" s="69"/>
      <c r="C95"/>
      <c r="D95" s="69"/>
      <c r="E95"/>
      <c r="H95" s="42" t="str">
        <f t="shared" si="0"/>
        <v/>
      </c>
      <c r="I95" s="36" t="str">
        <f>IF(A95="Entfeuchtung",C95-($M$47*D95^$M$48),"")</f>
        <v/>
      </c>
      <c r="J95" s="36" t="str">
        <f>IF(A95="Entfeuchtung",($D$41-$M$6+$M$55-I95)/($D$41-$D$42+$M$55-I95)*100,"")</f>
        <v/>
      </c>
      <c r="K95" s="36" t="str">
        <f>IF(A95="Kuchenbildung",(C95-$M$10)/$D$18*1000,"")</f>
        <v/>
      </c>
      <c r="L95" s="36" t="str">
        <f>IF(A95="Kuchenbildung",IF(AND(ROW(L95)&gt;=($M$56+$M$51),ROW(L95)&lt;=($M$57-$M$52)),K95,#N/A),"")</f>
        <v/>
      </c>
      <c r="M95" s="36" t="e">
        <f t="shared" si="1"/>
        <v>#N/A</v>
      </c>
      <c r="N95" s="68" t="e">
        <f ca="1">M95*$M$27+$M$26</f>
        <v>#N/A</v>
      </c>
      <c r="O95" s="42" t="str">
        <f>IFERROR((IF(A95="Kuchenbildung",2/$M$27^2*(N95-$M$26),"")),#N/A)</f>
        <v/>
      </c>
      <c r="P95" s="42"/>
    </row>
    <row r="96" spans="1:16" ht="15" x14ac:dyDescent="0.25">
      <c r="A96"/>
      <c r="B96" s="69"/>
      <c r="C96"/>
      <c r="D96" s="69"/>
      <c r="E96"/>
      <c r="H96" s="42" t="str">
        <f t="shared" si="0"/>
        <v/>
      </c>
      <c r="I96" s="36" t="str">
        <f>IF(A96="Entfeuchtung",C96-($M$47*D96^$M$48),"")</f>
        <v/>
      </c>
      <c r="J96" s="36" t="str">
        <f>IF(A96="Entfeuchtung",($D$41-$M$6+$M$55-I96)/($D$41-$D$42+$M$55-I96)*100,"")</f>
        <v/>
      </c>
      <c r="K96" s="36" t="str">
        <f>IF(A96="Kuchenbildung",(C96-$M$10)/$D$18*1000,"")</f>
        <v/>
      </c>
      <c r="L96" s="36" t="str">
        <f>IF(A96="Kuchenbildung",IF(AND(ROW(L96)&gt;=($M$56+$M$51),ROW(L96)&lt;=($M$57-$M$52)),K96,#N/A),"")</f>
        <v/>
      </c>
      <c r="M96" s="36" t="e">
        <f t="shared" si="1"/>
        <v>#N/A</v>
      </c>
      <c r="N96" s="68" t="e">
        <f ca="1">M96*$M$27+$M$26</f>
        <v>#N/A</v>
      </c>
      <c r="O96" s="42" t="str">
        <f>IFERROR((IF(A96="Kuchenbildung",2/$M$27^2*(N96-$M$26),"")),#N/A)</f>
        <v/>
      </c>
      <c r="P96" s="42"/>
    </row>
    <row r="97" spans="1:16" ht="15" x14ac:dyDescent="0.25">
      <c r="A97"/>
      <c r="B97" s="69"/>
      <c r="C97"/>
      <c r="D97" s="69"/>
      <c r="E97"/>
      <c r="H97" s="42" t="str">
        <f t="shared" si="0"/>
        <v/>
      </c>
      <c r="I97" s="36" t="str">
        <f>IF(A97="Entfeuchtung",C97-($M$47*D97^$M$48),"")</f>
        <v/>
      </c>
      <c r="J97" s="36" t="str">
        <f>IF(A97="Entfeuchtung",($D$41-$M$6+$M$55-I97)/($D$41-$D$42+$M$55-I97)*100,"")</f>
        <v/>
      </c>
      <c r="K97" s="36" t="str">
        <f>IF(A97="Kuchenbildung",(C97-$M$10)/$D$18*1000,"")</f>
        <v/>
      </c>
      <c r="L97" s="36" t="str">
        <f>IF(A97="Kuchenbildung",IF(AND(ROW(L97)&gt;=($M$56+$M$51),ROW(L97)&lt;=($M$57-$M$52)),K97,#N/A),"")</f>
        <v/>
      </c>
      <c r="M97" s="36" t="e">
        <f t="shared" si="1"/>
        <v>#N/A</v>
      </c>
      <c r="N97" s="68" t="e">
        <f ca="1">M97*$M$27+$M$26</f>
        <v>#N/A</v>
      </c>
      <c r="O97" s="42" t="str">
        <f>IFERROR((IF(A97="Kuchenbildung",2/$M$27^2*(N97-$M$26),"")),#N/A)</f>
        <v/>
      </c>
      <c r="P97" s="42"/>
    </row>
    <row r="98" spans="1:16" ht="15" x14ac:dyDescent="0.25">
      <c r="A98"/>
      <c r="B98" s="69"/>
      <c r="C98"/>
      <c r="D98" s="69"/>
      <c r="E98"/>
      <c r="H98" s="42" t="str">
        <f t="shared" si="0"/>
        <v/>
      </c>
      <c r="I98" s="36" t="str">
        <f>IF(A98="Entfeuchtung",C98-($M$47*D98^$M$48),"")</f>
        <v/>
      </c>
      <c r="J98" s="36" t="str">
        <f>IF(A98="Entfeuchtung",($D$41-$M$6+$M$55-I98)/($D$41-$D$42+$M$55-I98)*100,"")</f>
        <v/>
      </c>
      <c r="K98" s="36" t="str">
        <f>IF(A98="Kuchenbildung",(C98-$M$10)/$D$18*1000,"")</f>
        <v/>
      </c>
      <c r="L98" s="36" t="str">
        <f>IF(A98="Kuchenbildung",IF(AND(ROW(L98)&gt;=($M$56+$M$51),ROW(L98)&lt;=($M$57-$M$52)),K98,#N/A),"")</f>
        <v/>
      </c>
      <c r="M98" s="36" t="e">
        <f t="shared" si="1"/>
        <v>#N/A</v>
      </c>
      <c r="N98" s="68" t="e">
        <f ca="1">M98*$M$27+$M$26</f>
        <v>#N/A</v>
      </c>
      <c r="O98" s="42" t="str">
        <f>IFERROR((IF(A98="Kuchenbildung",2/$M$27^2*(N98-$M$26),"")),#N/A)</f>
        <v/>
      </c>
      <c r="P98" s="42"/>
    </row>
    <row r="99" spans="1:16" ht="15" x14ac:dyDescent="0.25">
      <c r="A99"/>
      <c r="B99" s="69"/>
      <c r="C99"/>
      <c r="D99" s="69"/>
      <c r="E99"/>
      <c r="H99" s="42" t="str">
        <f t="shared" si="0"/>
        <v/>
      </c>
      <c r="I99" s="36" t="str">
        <f>IF(A99="Entfeuchtung",C99-($M$47*D99^$M$48),"")</f>
        <v/>
      </c>
      <c r="J99" s="36" t="str">
        <f>IF(A99="Entfeuchtung",($D$41-$M$6+$M$55-I99)/($D$41-$D$42+$M$55-I99)*100,"")</f>
        <v/>
      </c>
      <c r="K99" s="36" t="str">
        <f>IF(A99="Kuchenbildung",(C99-$M$10)/$D$18*1000,"")</f>
        <v/>
      </c>
      <c r="L99" s="36" t="str">
        <f>IF(A99="Kuchenbildung",IF(AND(ROW(L99)&gt;=($M$56+$M$51),ROW(L99)&lt;=($M$57-$M$52)),K99,#N/A),"")</f>
        <v/>
      </c>
      <c r="M99" s="36" t="e">
        <f t="shared" si="1"/>
        <v>#N/A</v>
      </c>
      <c r="N99" s="68" t="e">
        <f ca="1">M99*$M$27+$M$26</f>
        <v>#N/A</v>
      </c>
      <c r="O99" s="42" t="str">
        <f>IFERROR((IF(A99="Kuchenbildung",2/$M$27^2*(N99-$M$26),"")),#N/A)</f>
        <v/>
      </c>
      <c r="P99" s="42"/>
    </row>
    <row r="100" spans="1:16" ht="15" x14ac:dyDescent="0.25">
      <c r="A100"/>
      <c r="B100" s="69"/>
      <c r="C100"/>
      <c r="D100" s="69"/>
      <c r="E100"/>
      <c r="H100" s="42" t="str">
        <f t="shared" si="0"/>
        <v/>
      </c>
      <c r="I100" s="36" t="str">
        <f>IF(A100="Entfeuchtung",C100-($M$47*D100^$M$48),"")</f>
        <v/>
      </c>
      <c r="J100" s="36" t="str">
        <f>IF(A100="Entfeuchtung",($D$41-$M$6+$M$55-I100)/($D$41-$D$42+$M$55-I100)*100,"")</f>
        <v/>
      </c>
      <c r="K100" s="36" t="str">
        <f>IF(A100="Kuchenbildung",(C100-$M$10)/$D$18*1000,"")</f>
        <v/>
      </c>
      <c r="L100" s="36" t="str">
        <f>IF(A100="Kuchenbildung",IF(AND(ROW(L100)&gt;=($M$56+$M$51),ROW(L100)&lt;=($M$57-$M$52)),K100,#N/A),"")</f>
        <v/>
      </c>
      <c r="M100" s="36" t="e">
        <f t="shared" si="1"/>
        <v>#N/A</v>
      </c>
      <c r="N100" s="68" t="e">
        <f ca="1">M100*$M$27+$M$26</f>
        <v>#N/A</v>
      </c>
      <c r="O100" s="42" t="str">
        <f>IFERROR((IF(A100="Kuchenbildung",2/$M$27^2*(N100-$M$26),"")),#N/A)</f>
        <v/>
      </c>
      <c r="P100" s="42"/>
    </row>
    <row r="101" spans="1:16" ht="15" x14ac:dyDescent="0.25">
      <c r="A101"/>
      <c r="B101" s="69"/>
      <c r="C101"/>
      <c r="D101" s="69"/>
      <c r="E101"/>
      <c r="H101" s="42" t="str">
        <f t="shared" si="0"/>
        <v/>
      </c>
      <c r="I101" s="36" t="str">
        <f>IF(A101="Entfeuchtung",C101-($M$47*D101^$M$48),"")</f>
        <v/>
      </c>
      <c r="J101" s="36" t="str">
        <f>IF(A101="Entfeuchtung",($D$41-$M$6+$M$55-I101)/($D$41-$D$42+$M$55-I101)*100,"")</f>
        <v/>
      </c>
      <c r="K101" s="36" t="str">
        <f>IF(A101="Kuchenbildung",(C101-$M$10)/$D$18*1000,"")</f>
        <v/>
      </c>
      <c r="L101" s="36" t="str">
        <f>IF(A101="Kuchenbildung",IF(AND(ROW(L101)&gt;=($M$56+$M$51),ROW(L101)&lt;=($M$57-$M$52)),K101,#N/A),"")</f>
        <v/>
      </c>
      <c r="M101" s="36" t="e">
        <f t="shared" si="1"/>
        <v>#N/A</v>
      </c>
      <c r="N101" s="68" t="e">
        <f ca="1">M101*$M$27+$M$26</f>
        <v>#N/A</v>
      </c>
      <c r="O101" s="42" t="str">
        <f>IFERROR((IF(A101="Kuchenbildung",2/$M$27^2*(N101-$M$26),"")),#N/A)</f>
        <v/>
      </c>
      <c r="P101" s="42"/>
    </row>
    <row r="102" spans="1:16" ht="15" x14ac:dyDescent="0.25">
      <c r="A102"/>
      <c r="B102" s="69"/>
      <c r="C102"/>
      <c r="D102" s="69"/>
      <c r="E102"/>
      <c r="H102" s="42" t="str">
        <f t="shared" si="0"/>
        <v/>
      </c>
      <c r="I102" s="36" t="str">
        <f>IF(A102="Entfeuchtung",C102-($M$47*D102^$M$48),"")</f>
        <v/>
      </c>
      <c r="J102" s="36" t="str">
        <f>IF(A102="Entfeuchtung",($D$41-$M$6+$M$55-I102)/($D$41-$D$42+$M$55-I102)*100,"")</f>
        <v/>
      </c>
      <c r="K102" s="36" t="str">
        <f>IF(A102="Kuchenbildung",(C102-$M$10)/$D$18*1000,"")</f>
        <v/>
      </c>
      <c r="L102" s="36" t="str">
        <f>IF(A102="Kuchenbildung",IF(AND(ROW(L102)&gt;=($M$56+$M$51),ROW(L102)&lt;=($M$57-$M$52)),K102,#N/A),"")</f>
        <v/>
      </c>
      <c r="M102" s="36" t="e">
        <f t="shared" si="1"/>
        <v>#N/A</v>
      </c>
      <c r="N102" s="68" t="e">
        <f ca="1">M102*$M$27+$M$26</f>
        <v>#N/A</v>
      </c>
      <c r="O102" s="42" t="str">
        <f>IFERROR((IF(A102="Kuchenbildung",2/$M$27^2*(N102-$M$26),"")),#N/A)</f>
        <v/>
      </c>
      <c r="P102" s="42"/>
    </row>
    <row r="103" spans="1:16" ht="15" x14ac:dyDescent="0.25">
      <c r="A103"/>
      <c r="B103" s="69"/>
      <c r="C103"/>
      <c r="D103" s="69"/>
      <c r="E103"/>
      <c r="H103" s="42" t="str">
        <f t="shared" si="0"/>
        <v/>
      </c>
      <c r="I103" s="36" t="str">
        <f>IF(A103="Entfeuchtung",C103-($M$47*D103^$M$48),"")</f>
        <v/>
      </c>
      <c r="J103" s="36" t="str">
        <f>IF(A103="Entfeuchtung",($D$41-$M$6+$M$55-I103)/($D$41-$D$42+$M$55-I103)*100,"")</f>
        <v/>
      </c>
      <c r="K103" s="36" t="str">
        <f>IF(A103="Kuchenbildung",(C103-$M$10)/$D$18*1000,"")</f>
        <v/>
      </c>
      <c r="L103" s="36" t="str">
        <f>IF(A103="Kuchenbildung",IF(AND(ROW(L103)&gt;=($M$56+$M$51),ROW(L103)&lt;=($M$57-$M$52)),K103,#N/A),"")</f>
        <v/>
      </c>
      <c r="M103" s="36" t="e">
        <f t="shared" si="1"/>
        <v>#N/A</v>
      </c>
      <c r="N103" s="68" t="e">
        <f ca="1">M103*$M$27+$M$26</f>
        <v>#N/A</v>
      </c>
      <c r="O103" s="42" t="str">
        <f>IFERROR((IF(A103="Kuchenbildung",2/$M$27^2*(N103-$M$26),"")),#N/A)</f>
        <v/>
      </c>
      <c r="P103" s="42"/>
    </row>
    <row r="104" spans="1:16" ht="15" x14ac:dyDescent="0.25">
      <c r="A104"/>
      <c r="B104" s="69"/>
      <c r="C104"/>
      <c r="D104" s="69"/>
      <c r="E104"/>
      <c r="H104" s="42" t="str">
        <f t="shared" si="0"/>
        <v/>
      </c>
      <c r="I104" s="36" t="str">
        <f>IF(A104="Entfeuchtung",C104-($M$47*D104^$M$48),"")</f>
        <v/>
      </c>
      <c r="J104" s="36" t="str">
        <f>IF(A104="Entfeuchtung",($D$41-$M$6+$M$55-I104)/($D$41-$D$42+$M$55-I104)*100,"")</f>
        <v/>
      </c>
      <c r="K104" s="36" t="str">
        <f>IF(A104="Kuchenbildung",(C104-$M$10)/$D$18*1000,"")</f>
        <v/>
      </c>
      <c r="L104" s="36" t="str">
        <f>IF(A104="Kuchenbildung",IF(AND(ROW(L104)&gt;=($M$56+$M$51),ROW(L104)&lt;=($M$57-$M$52)),K104,#N/A),"")</f>
        <v/>
      </c>
      <c r="M104" s="36" t="e">
        <f t="shared" si="1"/>
        <v>#N/A</v>
      </c>
      <c r="N104" s="68" t="e">
        <f ca="1">M104*$M$27+$M$26</f>
        <v>#N/A</v>
      </c>
      <c r="O104" s="42" t="str">
        <f>IFERROR((IF(A104="Kuchenbildung",2/$M$27^2*(N104-$M$26),"")),#N/A)</f>
        <v/>
      </c>
      <c r="P104" s="42"/>
    </row>
    <row r="105" spans="1:16" ht="15" x14ac:dyDescent="0.25">
      <c r="A105"/>
      <c r="B105" s="69"/>
      <c r="C105"/>
      <c r="D105" s="69"/>
      <c r="E105"/>
      <c r="H105" s="42" t="str">
        <f t="shared" si="0"/>
        <v/>
      </c>
      <c r="I105" s="36" t="str">
        <f>IF(A105="Entfeuchtung",C105-($M$47*D105^$M$48),"")</f>
        <v/>
      </c>
      <c r="J105" s="36" t="str">
        <f>IF(A105="Entfeuchtung",($D$41-$M$6+$M$55-I105)/($D$41-$D$42+$M$55-I105)*100,"")</f>
        <v/>
      </c>
      <c r="K105" s="36" t="str">
        <f>IF(A105="Kuchenbildung",(C105-$M$10)/$D$18*1000,"")</f>
        <v/>
      </c>
      <c r="L105" s="36" t="str">
        <f>IF(A105="Kuchenbildung",IF(AND(ROW(L105)&gt;=($M$56+$M$51),ROW(L105)&lt;=($M$57-$M$52)),K105,#N/A),"")</f>
        <v/>
      </c>
      <c r="M105" s="36" t="e">
        <f t="shared" si="1"/>
        <v>#N/A</v>
      </c>
      <c r="N105" s="68" t="e">
        <f ca="1">M105*$M$27+$M$26</f>
        <v>#N/A</v>
      </c>
      <c r="O105" s="42" t="str">
        <f>IFERROR((IF(A105="Kuchenbildung",2/$M$27^2*(N105-$M$26),"")),#N/A)</f>
        <v/>
      </c>
      <c r="P105" s="42"/>
    </row>
    <row r="106" spans="1:16" ht="15" x14ac:dyDescent="0.25">
      <c r="A106"/>
      <c r="B106" s="69"/>
      <c r="C106"/>
      <c r="D106" s="69"/>
      <c r="E106"/>
      <c r="H106" s="42" t="str">
        <f t="shared" si="0"/>
        <v/>
      </c>
      <c r="I106" s="36" t="str">
        <f>IF(A106="Entfeuchtung",C106-($M$47*D106^$M$48),"")</f>
        <v/>
      </c>
      <c r="J106" s="36" t="str">
        <f>IF(A106="Entfeuchtung",($D$41-$M$6+$M$55-I106)/($D$41-$D$42+$M$55-I106)*100,"")</f>
        <v/>
      </c>
      <c r="K106" s="36" t="str">
        <f>IF(A106="Kuchenbildung",(C106-$M$10)/$D$18*1000,"")</f>
        <v/>
      </c>
      <c r="L106" s="36" t="str">
        <f>IF(A106="Kuchenbildung",IF(AND(ROW(L106)&gt;=($M$56+$M$51),ROW(L106)&lt;=($M$57-$M$52)),K106,#N/A),"")</f>
        <v/>
      </c>
      <c r="M106" s="36" t="e">
        <f t="shared" si="1"/>
        <v>#N/A</v>
      </c>
      <c r="N106" s="68" t="e">
        <f ca="1">M106*$M$27+$M$26</f>
        <v>#N/A</v>
      </c>
      <c r="O106" s="42" t="str">
        <f>IFERROR((IF(A106="Kuchenbildung",2/$M$27^2*(N106-$M$26),"")),#N/A)</f>
        <v/>
      </c>
      <c r="P106" s="42"/>
    </row>
    <row r="107" spans="1:16" ht="15" x14ac:dyDescent="0.25">
      <c r="A107"/>
      <c r="B107" s="69"/>
      <c r="C107"/>
      <c r="D107" s="69"/>
      <c r="E107"/>
      <c r="H107" s="42" t="str">
        <f t="shared" si="0"/>
        <v/>
      </c>
      <c r="I107" s="36" t="str">
        <f>IF(A107="Entfeuchtung",C107-($M$47*D107^$M$48),"")</f>
        <v/>
      </c>
      <c r="J107" s="36" t="str">
        <f>IF(A107="Entfeuchtung",($D$41-$M$6+$M$55-I107)/($D$41-$D$42+$M$55-I107)*100,"")</f>
        <v/>
      </c>
      <c r="K107" s="36" t="str">
        <f>IF(A107="Kuchenbildung",(C107-$M$10)/$D$18*1000,"")</f>
        <v/>
      </c>
      <c r="L107" s="36" t="str">
        <f>IF(A107="Kuchenbildung",IF(AND(ROW(L107)&gt;=($M$56+$M$51),ROW(L107)&lt;=($M$57-$M$52)),K107,#N/A),"")</f>
        <v/>
      </c>
      <c r="M107" s="36" t="e">
        <f t="shared" si="1"/>
        <v>#N/A</v>
      </c>
      <c r="N107" s="68" t="e">
        <f ca="1">M107*$M$27+$M$26</f>
        <v>#N/A</v>
      </c>
      <c r="O107" s="42" t="str">
        <f>IFERROR((IF(A107="Kuchenbildung",2/$M$27^2*(N107-$M$26),"")),#N/A)</f>
        <v/>
      </c>
      <c r="P107" s="42"/>
    </row>
    <row r="108" spans="1:16" ht="15" x14ac:dyDescent="0.25">
      <c r="A108"/>
      <c r="B108" s="69"/>
      <c r="C108"/>
      <c r="D108" s="69"/>
      <c r="E108"/>
      <c r="H108" s="42" t="str">
        <f t="shared" si="0"/>
        <v/>
      </c>
      <c r="I108" s="36" t="str">
        <f>IF(A108="Entfeuchtung",C108-($M$47*D108^$M$48),"")</f>
        <v/>
      </c>
      <c r="J108" s="36" t="str">
        <f>IF(A108="Entfeuchtung",($D$41-$M$6+$M$55-I108)/($D$41-$D$42+$M$55-I108)*100,"")</f>
        <v/>
      </c>
      <c r="K108" s="36" t="str">
        <f>IF(A108="Kuchenbildung",(C108-$M$10)/$D$18*1000,"")</f>
        <v/>
      </c>
      <c r="L108" s="36" t="str">
        <f>IF(A108="Kuchenbildung",IF(AND(ROW(L108)&gt;=($M$56+$M$51),ROW(L108)&lt;=($M$57-$M$52)),K108,#N/A),"")</f>
        <v/>
      </c>
      <c r="M108" s="36" t="e">
        <f t="shared" si="1"/>
        <v>#N/A</v>
      </c>
      <c r="N108" s="68" t="e">
        <f ca="1">M108*$M$27+$M$26</f>
        <v>#N/A</v>
      </c>
      <c r="O108" s="42" t="str">
        <f>IFERROR((IF(A108="Kuchenbildung",2/$M$27^2*(N108-$M$26),"")),#N/A)</f>
        <v/>
      </c>
      <c r="P108" s="42"/>
    </row>
    <row r="109" spans="1:16" ht="15" x14ac:dyDescent="0.25">
      <c r="A109"/>
      <c r="B109" s="69"/>
      <c r="C109"/>
      <c r="D109" s="69"/>
      <c r="E109"/>
      <c r="H109" s="42" t="str">
        <f t="shared" si="0"/>
        <v/>
      </c>
      <c r="I109" s="36" t="str">
        <f>IF(A109="Entfeuchtung",C109-($M$47*D109^$M$48),"")</f>
        <v/>
      </c>
      <c r="J109" s="36" t="str">
        <f>IF(A109="Entfeuchtung",($D$41-$M$6+$M$55-I109)/($D$41-$D$42+$M$55-I109)*100,"")</f>
        <v/>
      </c>
      <c r="K109" s="36" t="str">
        <f>IF(A109="Kuchenbildung",(C109-$M$10)/$D$18*1000,"")</f>
        <v/>
      </c>
      <c r="L109" s="36" t="str">
        <f>IF(A109="Kuchenbildung",IF(AND(ROW(L109)&gt;=($M$56+$M$51),ROW(L109)&lt;=($M$57-$M$52)),K109,#N/A),"")</f>
        <v/>
      </c>
      <c r="M109" s="36" t="e">
        <f t="shared" si="1"/>
        <v>#N/A</v>
      </c>
      <c r="N109" s="68" t="e">
        <f ca="1">M109*$M$27+$M$26</f>
        <v>#N/A</v>
      </c>
      <c r="O109" s="42" t="str">
        <f>IFERROR((IF(A109="Kuchenbildung",2/$M$27^2*(N109-$M$26),"")),#N/A)</f>
        <v/>
      </c>
      <c r="P109" s="42"/>
    </row>
    <row r="110" spans="1:16" ht="15" x14ac:dyDescent="0.25">
      <c r="A110"/>
      <c r="B110" s="69"/>
      <c r="C110"/>
      <c r="D110" s="69"/>
      <c r="E110"/>
      <c r="H110" s="42" t="str">
        <f t="shared" si="0"/>
        <v/>
      </c>
      <c r="I110" s="36" t="str">
        <f>IF(A110="Entfeuchtung",C110-($M$47*D110^$M$48),"")</f>
        <v/>
      </c>
      <c r="J110" s="36" t="str">
        <f>IF(A110="Entfeuchtung",($D$41-$M$6+$M$55-I110)/($D$41-$D$42+$M$55-I110)*100,"")</f>
        <v/>
      </c>
      <c r="K110" s="36" t="str">
        <f>IF(A110="Kuchenbildung",(C110-$M$10)/$D$18*1000,"")</f>
        <v/>
      </c>
      <c r="L110" s="36" t="str">
        <f>IF(A110="Kuchenbildung",IF(AND(ROW(L110)&gt;=($M$56+$M$51),ROW(L110)&lt;=($M$57-$M$52)),K110,#N/A),"")</f>
        <v/>
      </c>
      <c r="M110" s="36" t="e">
        <f t="shared" si="1"/>
        <v>#N/A</v>
      </c>
      <c r="N110" s="68" t="e">
        <f ca="1">M110*$M$27+$M$26</f>
        <v>#N/A</v>
      </c>
      <c r="O110" s="42" t="str">
        <f>IFERROR((IF(A110="Kuchenbildung",2/$M$27^2*(N110-$M$26),"")),#N/A)</f>
        <v/>
      </c>
      <c r="P110" s="42"/>
    </row>
    <row r="111" spans="1:16" ht="15" x14ac:dyDescent="0.25">
      <c r="A111"/>
      <c r="B111" s="69"/>
      <c r="C111"/>
      <c r="D111" s="69"/>
      <c r="E111"/>
      <c r="H111" s="42" t="str">
        <f t="shared" si="0"/>
        <v/>
      </c>
      <c r="I111" s="36" t="str">
        <f>IF(A111="Entfeuchtung",C111-($M$47*D111^$M$48),"")</f>
        <v/>
      </c>
      <c r="J111" s="36" t="str">
        <f>IF(A111="Entfeuchtung",($D$41-$M$6+$M$55-I111)/($D$41-$D$42+$M$55-I111)*100,"")</f>
        <v/>
      </c>
      <c r="K111" s="36" t="str">
        <f>IF(A111="Kuchenbildung",(C111-$M$10)/$D$18*1000,"")</f>
        <v/>
      </c>
      <c r="L111" s="36" t="str">
        <f>IF(A111="Kuchenbildung",IF(AND(ROW(L111)&gt;=($M$56+$M$51),ROW(L111)&lt;=($M$57-$M$52)),K111,#N/A),"")</f>
        <v/>
      </c>
      <c r="M111" s="36" t="e">
        <f t="shared" si="1"/>
        <v>#N/A</v>
      </c>
      <c r="N111" s="68" t="e">
        <f ca="1">M111*$M$27+$M$26</f>
        <v>#N/A</v>
      </c>
      <c r="O111" s="42" t="str">
        <f>IFERROR((IF(A111="Kuchenbildung",2/$M$27^2*(N111-$M$26),"")),#N/A)</f>
        <v/>
      </c>
      <c r="P111" s="42"/>
    </row>
    <row r="112" spans="1:16" ht="15" x14ac:dyDescent="0.25">
      <c r="A112"/>
      <c r="B112" s="69"/>
      <c r="C112"/>
      <c r="D112" s="69"/>
      <c r="E112"/>
      <c r="H112" s="42" t="str">
        <f t="shared" si="0"/>
        <v/>
      </c>
      <c r="I112" s="36" t="str">
        <f>IF(A112="Entfeuchtung",C112-($M$47*D112^$M$48),"")</f>
        <v/>
      </c>
      <c r="J112" s="36" t="str">
        <f>IF(A112="Entfeuchtung",($D$41-$M$6+$M$55-I112)/($D$41-$D$42+$M$55-I112)*100,"")</f>
        <v/>
      </c>
      <c r="K112" s="36" t="str">
        <f>IF(A112="Kuchenbildung",(C112-$M$10)/$D$18*1000,"")</f>
        <v/>
      </c>
      <c r="L112" s="36" t="str">
        <f>IF(A112="Kuchenbildung",IF(AND(ROW(L112)&gt;=($M$56+$M$51),ROW(L112)&lt;=($M$57-$M$52)),K112,#N/A),"")</f>
        <v/>
      </c>
      <c r="M112" s="36" t="e">
        <f t="shared" si="1"/>
        <v>#N/A</v>
      </c>
      <c r="N112" s="68" t="e">
        <f ca="1">M112*$M$27+$M$26</f>
        <v>#N/A</v>
      </c>
      <c r="O112" s="42" t="str">
        <f>IFERROR((IF(A112="Kuchenbildung",2/$M$27^2*(N112-$M$26),"")),#N/A)</f>
        <v/>
      </c>
      <c r="P112" s="42"/>
    </row>
    <row r="113" spans="1:16" ht="15" x14ac:dyDescent="0.25">
      <c r="A113"/>
      <c r="B113" s="69"/>
      <c r="C113"/>
      <c r="D113" s="69"/>
      <c r="E113"/>
      <c r="H113" s="42" t="str">
        <f t="shared" si="0"/>
        <v/>
      </c>
      <c r="I113" s="36" t="str">
        <f>IF(A113="Entfeuchtung",C113-($M$47*D113^$M$48),"")</f>
        <v/>
      </c>
      <c r="J113" s="36" t="str">
        <f>IF(A113="Entfeuchtung",($D$41-$M$6+$M$55-I113)/($D$41-$D$42+$M$55-I113)*100,"")</f>
        <v/>
      </c>
      <c r="K113" s="36" t="str">
        <f>IF(A113="Kuchenbildung",(C113-$M$10)/$D$18*1000,"")</f>
        <v/>
      </c>
      <c r="L113" s="36" t="str">
        <f>IF(A113="Kuchenbildung",IF(AND(ROW(L113)&gt;=($M$56+$M$51),ROW(L113)&lt;=($M$57-$M$52)),K113,#N/A),"")</f>
        <v/>
      </c>
      <c r="M113" s="36" t="e">
        <f t="shared" si="1"/>
        <v>#N/A</v>
      </c>
      <c r="N113" s="68" t="e">
        <f ca="1">M113*$M$27+$M$26</f>
        <v>#N/A</v>
      </c>
      <c r="O113" s="42" t="str">
        <f>IFERROR((IF(A113="Kuchenbildung",2/$M$27^2*(N113-$M$26),"")),#N/A)</f>
        <v/>
      </c>
      <c r="P113" s="42"/>
    </row>
    <row r="114" spans="1:16" ht="15" x14ac:dyDescent="0.25">
      <c r="A114"/>
      <c r="B114" s="69"/>
      <c r="C114"/>
      <c r="D114" s="69"/>
      <c r="E114"/>
      <c r="H114" s="42" t="str">
        <f t="shared" si="0"/>
        <v/>
      </c>
      <c r="I114" s="36" t="str">
        <f>IF(A114="Entfeuchtung",C114-($M$47*D114^$M$48),"")</f>
        <v/>
      </c>
      <c r="J114" s="36" t="str">
        <f>IF(A114="Entfeuchtung",($D$41-$M$6+$M$55-I114)/($D$41-$D$42+$M$55-I114)*100,"")</f>
        <v/>
      </c>
      <c r="K114" s="36" t="str">
        <f>IF(A114="Kuchenbildung",(C114-$M$10)/$D$18*1000,"")</f>
        <v/>
      </c>
      <c r="L114" s="36" t="str">
        <f>IF(A114="Kuchenbildung",IF(AND(ROW(L114)&gt;=($M$56+$M$51),ROW(L114)&lt;=($M$57-$M$52)),K114,#N/A),"")</f>
        <v/>
      </c>
      <c r="M114" s="36" t="e">
        <f t="shared" si="1"/>
        <v>#N/A</v>
      </c>
      <c r="N114" s="68" t="e">
        <f ca="1">M114*$M$27+$M$26</f>
        <v>#N/A</v>
      </c>
      <c r="O114" s="42" t="str">
        <f>IFERROR((IF(A114="Kuchenbildung",2/$M$27^2*(N114-$M$26),"")),#N/A)</f>
        <v/>
      </c>
      <c r="P114" s="42"/>
    </row>
    <row r="115" spans="1:16" ht="15" x14ac:dyDescent="0.25">
      <c r="A115"/>
      <c r="B115" s="69"/>
      <c r="C115"/>
      <c r="D115" s="69"/>
      <c r="E115"/>
      <c r="H115" s="42" t="str">
        <f t="shared" si="0"/>
        <v/>
      </c>
      <c r="I115" s="36" t="str">
        <f>IF(A115="Entfeuchtung",C115-($M$47*D115^$M$48),"")</f>
        <v/>
      </c>
      <c r="J115" s="36" t="str">
        <f>IF(A115="Entfeuchtung",($D$41-$M$6+$M$55-I115)/($D$41-$D$42+$M$55-I115)*100,"")</f>
        <v/>
      </c>
      <c r="K115" s="36" t="str">
        <f>IF(A115="Kuchenbildung",(C115-$M$10)/$D$18*1000,"")</f>
        <v/>
      </c>
      <c r="L115" s="36" t="str">
        <f>IF(A115="Kuchenbildung",IF(AND(ROW(L115)&gt;=($M$56+$M$51),ROW(L115)&lt;=($M$57-$M$52)),K115,#N/A),"")</f>
        <v/>
      </c>
      <c r="M115" s="36" t="e">
        <f t="shared" si="1"/>
        <v>#N/A</v>
      </c>
      <c r="N115" s="68" t="e">
        <f ca="1">M115*$M$27+$M$26</f>
        <v>#N/A</v>
      </c>
      <c r="O115" s="42" t="str">
        <f>IFERROR((IF(A115="Kuchenbildung",2/$M$27^2*(N115-$M$26),"")),#N/A)</f>
        <v/>
      </c>
      <c r="P115" s="42"/>
    </row>
    <row r="116" spans="1:16" ht="15" x14ac:dyDescent="0.25">
      <c r="A116"/>
      <c r="B116" s="69"/>
      <c r="C116"/>
      <c r="D116" s="69"/>
      <c r="E116"/>
      <c r="H116" s="42" t="str">
        <f t="shared" si="0"/>
        <v/>
      </c>
      <c r="I116" s="36" t="str">
        <f>IF(A116="Entfeuchtung",C116-($M$47*D116^$M$48),"")</f>
        <v/>
      </c>
      <c r="J116" s="36" t="str">
        <f>IF(A116="Entfeuchtung",($D$41-$M$6+$M$55-I116)/($D$41-$D$42+$M$55-I116)*100,"")</f>
        <v/>
      </c>
      <c r="K116" s="36" t="str">
        <f>IF(A116="Kuchenbildung",(C116-$M$10)/$D$18*1000,"")</f>
        <v/>
      </c>
      <c r="L116" s="36" t="str">
        <f>IF(A116="Kuchenbildung",IF(AND(ROW(L116)&gt;=($M$56+$M$51),ROW(L116)&lt;=($M$57-$M$52)),K116,#N/A),"")</f>
        <v/>
      </c>
      <c r="M116" s="36" t="e">
        <f t="shared" si="1"/>
        <v>#N/A</v>
      </c>
      <c r="N116" s="68" t="e">
        <f ca="1">M116*$M$27+$M$26</f>
        <v>#N/A</v>
      </c>
      <c r="O116" s="42" t="str">
        <f>IFERROR((IF(A116="Kuchenbildung",2/$M$27^2*(N116-$M$26),"")),#N/A)</f>
        <v/>
      </c>
      <c r="P116" s="42"/>
    </row>
    <row r="117" spans="1:16" ht="15" x14ac:dyDescent="0.25">
      <c r="A117"/>
      <c r="B117" s="69"/>
      <c r="C117"/>
      <c r="D117" s="69"/>
      <c r="E117"/>
      <c r="H117" s="42" t="str">
        <f t="shared" si="0"/>
        <v/>
      </c>
      <c r="I117" s="36" t="str">
        <f>IF(A117="Entfeuchtung",C117-($M$47*D117^$M$48),"")</f>
        <v/>
      </c>
      <c r="J117" s="36" t="str">
        <f>IF(A117="Entfeuchtung",($D$41-$M$6+$M$55-I117)/($D$41-$D$42+$M$55-I117)*100,"")</f>
        <v/>
      </c>
      <c r="K117" s="36" t="str">
        <f>IF(A117="Kuchenbildung",(C117-$M$10)/$D$18*1000,"")</f>
        <v/>
      </c>
      <c r="L117" s="36" t="str">
        <f>IF(A117="Kuchenbildung",IF(AND(ROW(L117)&gt;=($M$56+$M$51),ROW(L117)&lt;=($M$57-$M$52)),K117,#N/A),"")</f>
        <v/>
      </c>
      <c r="M117" s="36" t="e">
        <f t="shared" si="1"/>
        <v>#N/A</v>
      </c>
      <c r="N117" s="68" t="e">
        <f ca="1">M117*$M$27+$M$26</f>
        <v>#N/A</v>
      </c>
      <c r="O117" s="42" t="str">
        <f>IFERROR((IF(A117="Kuchenbildung",2/$M$27^2*(N117-$M$26),"")),#N/A)</f>
        <v/>
      </c>
      <c r="P117" s="42"/>
    </row>
    <row r="118" spans="1:16" ht="15" x14ac:dyDescent="0.25">
      <c r="A118"/>
      <c r="B118" s="69"/>
      <c r="C118"/>
      <c r="D118" s="69"/>
      <c r="E118"/>
      <c r="H118" s="42" t="str">
        <f t="shared" si="0"/>
        <v/>
      </c>
      <c r="I118" s="36" t="str">
        <f>IF(A118="Entfeuchtung",C118-($M$47*D118^$M$48),"")</f>
        <v/>
      </c>
      <c r="J118" s="36" t="str">
        <f>IF(A118="Entfeuchtung",($D$41-$M$6+$M$55-I118)/($D$41-$D$42+$M$55-I118)*100,"")</f>
        <v/>
      </c>
      <c r="K118" s="36" t="str">
        <f>IF(A118="Kuchenbildung",(C118-$M$10)/$D$18*1000,"")</f>
        <v/>
      </c>
      <c r="L118" s="36" t="str">
        <f>IF(A118="Kuchenbildung",IF(AND(ROW(L118)&gt;=($M$56+$M$51),ROW(L118)&lt;=($M$57-$M$52)),K118,#N/A),"")</f>
        <v/>
      </c>
      <c r="M118" s="36" t="e">
        <f t="shared" si="1"/>
        <v>#N/A</v>
      </c>
      <c r="N118" s="68" t="e">
        <f ca="1">M118*$M$27+$M$26</f>
        <v>#N/A</v>
      </c>
      <c r="O118" s="42" t="str">
        <f>IFERROR((IF(A118="Kuchenbildung",2/$M$27^2*(N118-$M$26),"")),#N/A)</f>
        <v/>
      </c>
      <c r="P118" s="42"/>
    </row>
    <row r="119" spans="1:16" ht="15" x14ac:dyDescent="0.25">
      <c r="A119"/>
      <c r="B119" s="69"/>
      <c r="C119"/>
      <c r="D119" s="69"/>
      <c r="E119"/>
      <c r="H119" s="42" t="str">
        <f t="shared" si="0"/>
        <v/>
      </c>
      <c r="I119" s="36" t="str">
        <f>IF(A119="Entfeuchtung",C119-($M$47*D119^$M$48),"")</f>
        <v/>
      </c>
      <c r="J119" s="36" t="str">
        <f>IF(A119="Entfeuchtung",($D$41-$M$6+$M$55-I119)/($D$41-$D$42+$M$55-I119)*100,"")</f>
        <v/>
      </c>
      <c r="K119" s="36" t="str">
        <f>IF(A119="Kuchenbildung",(C119-$M$10)/$D$18*1000,"")</f>
        <v/>
      </c>
      <c r="L119" s="36" t="str">
        <f>IF(A119="Kuchenbildung",IF(AND(ROW(L119)&gt;=($M$56+$M$51),ROW(L119)&lt;=($M$57-$M$52)),K119,#N/A),"")</f>
        <v/>
      </c>
      <c r="M119" s="36" t="e">
        <f t="shared" si="1"/>
        <v>#N/A</v>
      </c>
      <c r="N119" s="68" t="e">
        <f ca="1">M119*$M$27+$M$26</f>
        <v>#N/A</v>
      </c>
      <c r="O119" s="42" t="str">
        <f>IFERROR((IF(A119="Kuchenbildung",2/$M$27^2*(N119-$M$26),"")),#N/A)</f>
        <v/>
      </c>
      <c r="P119" s="42"/>
    </row>
    <row r="120" spans="1:16" ht="15" x14ac:dyDescent="0.25">
      <c r="A120"/>
      <c r="B120" s="69"/>
      <c r="C120"/>
      <c r="D120" s="69"/>
      <c r="E120"/>
      <c r="H120" s="42" t="str">
        <f t="shared" si="0"/>
        <v/>
      </c>
      <c r="I120" s="36" t="str">
        <f>IF(A120="Entfeuchtung",C120-($M$47*D120^$M$48),"")</f>
        <v/>
      </c>
      <c r="J120" s="36" t="str">
        <f>IF(A120="Entfeuchtung",($D$41-$M$6+$M$55-I120)/($D$41-$D$42+$M$55-I120)*100,"")</f>
        <v/>
      </c>
      <c r="K120" s="36" t="str">
        <f>IF(A120="Kuchenbildung",(C120-$M$10)/$D$18*1000,"")</f>
        <v/>
      </c>
      <c r="L120" s="36" t="str">
        <f>IF(A120="Kuchenbildung",IF(AND(ROW(L120)&gt;=($M$56+$M$51),ROW(L120)&lt;=($M$57-$M$52)),K120,#N/A),"")</f>
        <v/>
      </c>
      <c r="M120" s="36" t="e">
        <f t="shared" si="1"/>
        <v>#N/A</v>
      </c>
      <c r="N120" s="68" t="e">
        <f ca="1">M120*$M$27+$M$26</f>
        <v>#N/A</v>
      </c>
      <c r="O120" s="42" t="str">
        <f>IFERROR((IF(A120="Kuchenbildung",2/$M$27^2*(N120-$M$26),"")),#N/A)</f>
        <v/>
      </c>
      <c r="P120" s="42"/>
    </row>
    <row r="121" spans="1:16" ht="15" x14ac:dyDescent="0.25">
      <c r="A121"/>
      <c r="B121" s="69"/>
      <c r="C121"/>
      <c r="D121" s="69"/>
      <c r="E121"/>
      <c r="H121" s="42" t="str">
        <f t="shared" si="0"/>
        <v/>
      </c>
      <c r="I121" s="36" t="str">
        <f>IF(A121="Entfeuchtung",C121-($M$47*D121^$M$48),"")</f>
        <v/>
      </c>
      <c r="J121" s="36" t="str">
        <f>IF(A121="Entfeuchtung",($D$41-$M$6+$M$55-I121)/($D$41-$D$42+$M$55-I121)*100,"")</f>
        <v/>
      </c>
      <c r="K121" s="36" t="str">
        <f>IF(A121="Kuchenbildung",(C121-$M$10)/$D$18*1000,"")</f>
        <v/>
      </c>
      <c r="L121" s="36" t="str">
        <f>IF(A121="Kuchenbildung",IF(AND(ROW(L121)&gt;=($M$56+$M$51),ROW(L121)&lt;=($M$57-$M$52)),K121,#N/A),"")</f>
        <v/>
      </c>
      <c r="M121" s="36" t="e">
        <f t="shared" si="1"/>
        <v>#N/A</v>
      </c>
      <c r="N121" s="68" t="e">
        <f ca="1">M121*$M$27+$M$26</f>
        <v>#N/A</v>
      </c>
      <c r="O121" s="42" t="str">
        <f>IFERROR((IF(A121="Kuchenbildung",2/$M$27^2*(N121-$M$26),"")),#N/A)</f>
        <v/>
      </c>
      <c r="P121" s="42"/>
    </row>
    <row r="122" spans="1:16" ht="15" x14ac:dyDescent="0.25">
      <c r="A122"/>
      <c r="B122" s="69"/>
      <c r="C122"/>
      <c r="D122" s="69"/>
      <c r="E122"/>
      <c r="H122" s="42" t="str">
        <f t="shared" si="0"/>
        <v/>
      </c>
      <c r="I122" s="36" t="str">
        <f>IF(A122="Entfeuchtung",C122-($M$47*D122^$M$48),"")</f>
        <v/>
      </c>
      <c r="J122" s="36" t="str">
        <f>IF(A122="Entfeuchtung",($D$41-$M$6+$M$55-I122)/($D$41-$D$42+$M$55-I122)*100,"")</f>
        <v/>
      </c>
      <c r="K122" s="36" t="str">
        <f>IF(A122="Kuchenbildung",(C122-$M$10)/$D$18*1000,"")</f>
        <v/>
      </c>
      <c r="L122" s="36" t="str">
        <f>IF(A122="Kuchenbildung",IF(AND(ROW(L122)&gt;=($M$56+$M$51),ROW(L122)&lt;=($M$57-$M$52)),K122,#N/A),"")</f>
        <v/>
      </c>
      <c r="M122" s="36" t="e">
        <f t="shared" si="1"/>
        <v>#N/A</v>
      </c>
      <c r="N122" s="68" t="e">
        <f ca="1">M122*$M$27+$M$26</f>
        <v>#N/A</v>
      </c>
      <c r="O122" s="42" t="str">
        <f>IFERROR((IF(A122="Kuchenbildung",2/$M$27^2*(N122-$M$26),"")),#N/A)</f>
        <v/>
      </c>
      <c r="P122" s="42"/>
    </row>
    <row r="123" spans="1:16" ht="15" x14ac:dyDescent="0.25">
      <c r="A123"/>
      <c r="B123" s="69"/>
      <c r="C123"/>
      <c r="D123" s="69"/>
      <c r="E123"/>
      <c r="H123" s="42" t="str">
        <f t="shared" si="0"/>
        <v/>
      </c>
      <c r="I123" s="36" t="str">
        <f>IF(A123="Entfeuchtung",C123-($M$47*D123^$M$48),"")</f>
        <v/>
      </c>
      <c r="J123" s="36" t="str">
        <f>IF(A123="Entfeuchtung",($D$41-$M$6+$M$55-I123)/($D$41-$D$42+$M$55-I123)*100,"")</f>
        <v/>
      </c>
      <c r="K123" s="36" t="str">
        <f>IF(A123="Kuchenbildung",(C123-$M$10)/$D$18*1000,"")</f>
        <v/>
      </c>
      <c r="L123" s="36" t="str">
        <f>IF(A123="Kuchenbildung",IF(AND(ROW(L123)&gt;=($M$56+$M$51),ROW(L123)&lt;=($M$57-$M$52)),K123,#N/A),"")</f>
        <v/>
      </c>
      <c r="M123" s="36" t="e">
        <f t="shared" si="1"/>
        <v>#N/A</v>
      </c>
      <c r="N123" s="68" t="e">
        <f ca="1">M123*$M$27+$M$26</f>
        <v>#N/A</v>
      </c>
      <c r="O123" s="42" t="str">
        <f>IFERROR((IF(A123="Kuchenbildung",2/$M$27^2*(N123-$M$26),"")),#N/A)</f>
        <v/>
      </c>
      <c r="P123" s="42"/>
    </row>
    <row r="124" spans="1:16" ht="15" x14ac:dyDescent="0.25">
      <c r="A124"/>
      <c r="B124" s="69"/>
      <c r="C124"/>
      <c r="D124" s="69"/>
      <c r="E124"/>
      <c r="H124" s="42" t="str">
        <f t="shared" si="0"/>
        <v/>
      </c>
      <c r="I124" s="36" t="str">
        <f>IF(A124="Entfeuchtung",C124-($M$47*D124^$M$48),"")</f>
        <v/>
      </c>
      <c r="J124" s="36" t="str">
        <f>IF(A124="Entfeuchtung",($D$41-$M$6+$M$55-I124)/($D$41-$D$42+$M$55-I124)*100,"")</f>
        <v/>
      </c>
      <c r="K124" s="36" t="str">
        <f>IF(A124="Kuchenbildung",(C124-$M$10)/$D$18*1000,"")</f>
        <v/>
      </c>
      <c r="L124" s="36" t="str">
        <f>IF(A124="Kuchenbildung",IF(AND(ROW(L124)&gt;=($M$56+$M$51),ROW(L124)&lt;=($M$57-$M$52)),K124,#N/A),"")</f>
        <v/>
      </c>
      <c r="M124" s="36" t="e">
        <f t="shared" si="1"/>
        <v>#N/A</v>
      </c>
      <c r="N124" s="68" t="e">
        <f ca="1">M124*$M$27+$M$26</f>
        <v>#N/A</v>
      </c>
      <c r="O124" s="42" t="str">
        <f>IFERROR((IF(A124="Kuchenbildung",2/$M$27^2*(N124-$M$26),"")),#N/A)</f>
        <v/>
      </c>
      <c r="P124" s="42"/>
    </row>
    <row r="125" spans="1:16" ht="15" x14ac:dyDescent="0.25">
      <c r="A125"/>
      <c r="B125" s="69"/>
      <c r="C125"/>
      <c r="D125" s="69"/>
      <c r="E125"/>
      <c r="H125" s="42" t="str">
        <f t="shared" si="0"/>
        <v/>
      </c>
      <c r="I125" s="36" t="str">
        <f>IF(A125="Entfeuchtung",C125-($M$47*D125^$M$48),"")</f>
        <v/>
      </c>
      <c r="J125" s="36" t="str">
        <f>IF(A125="Entfeuchtung",($D$41-$M$6+$M$55-I125)/($D$41-$D$42+$M$55-I125)*100,"")</f>
        <v/>
      </c>
      <c r="K125" s="36" t="str">
        <f>IF(A125="Kuchenbildung",(C125-$M$10)/$D$18*1000,"")</f>
        <v/>
      </c>
      <c r="L125" s="36" t="str">
        <f>IF(A125="Kuchenbildung",IF(AND(ROW(L125)&gt;=($M$56+$M$51),ROW(L125)&lt;=($M$57-$M$52)),K125,#N/A),"")</f>
        <v/>
      </c>
      <c r="M125" s="36" t="e">
        <f t="shared" si="1"/>
        <v>#N/A</v>
      </c>
      <c r="N125" s="68" t="e">
        <f ca="1">M125*$M$27+$M$26</f>
        <v>#N/A</v>
      </c>
      <c r="O125" s="42" t="str">
        <f>IFERROR((IF(A125="Kuchenbildung",2/$M$27^2*(N125-$M$26),"")),#N/A)</f>
        <v/>
      </c>
      <c r="P125" s="42"/>
    </row>
    <row r="126" spans="1:16" ht="15" x14ac:dyDescent="0.25">
      <c r="A126"/>
      <c r="B126" s="69"/>
      <c r="C126"/>
      <c r="D126" s="69"/>
      <c r="E126"/>
      <c r="H126" s="42" t="str">
        <f t="shared" si="0"/>
        <v/>
      </c>
      <c r="I126" s="36" t="str">
        <f>IF(A126="Entfeuchtung",C126-($M$47*D126^$M$48),"")</f>
        <v/>
      </c>
      <c r="J126" s="36" t="str">
        <f>IF(A126="Entfeuchtung",($D$41-$M$6+$M$55-I126)/($D$41-$D$42+$M$55-I126)*100,"")</f>
        <v/>
      </c>
      <c r="K126" s="36" t="str">
        <f>IF(A126="Kuchenbildung",(C126-$M$10)/$D$18*1000,"")</f>
        <v/>
      </c>
      <c r="L126" s="36" t="str">
        <f>IF(A126="Kuchenbildung",IF(AND(ROW(L126)&gt;=($M$56+$M$51),ROW(L126)&lt;=($M$57-$M$52)),K126,#N/A),"")</f>
        <v/>
      </c>
      <c r="M126" s="36" t="e">
        <f t="shared" si="1"/>
        <v>#N/A</v>
      </c>
      <c r="N126" s="68" t="e">
        <f ca="1">M126*$M$27+$M$26</f>
        <v>#N/A</v>
      </c>
      <c r="O126" s="42" t="str">
        <f>IFERROR((IF(A126="Kuchenbildung",2/$M$27^2*(N126-$M$26),"")),#N/A)</f>
        <v/>
      </c>
      <c r="P126" s="42"/>
    </row>
    <row r="127" spans="1:16" ht="15" x14ac:dyDescent="0.25">
      <c r="A127"/>
      <c r="B127" s="69"/>
      <c r="C127"/>
      <c r="D127" s="69"/>
      <c r="E127"/>
      <c r="H127" s="42" t="str">
        <f t="shared" ref="H127:H190" si="2">IF(OR(A127="Bedampfung",A127="Entfeuchtung"),D127/1000*(B127-B126)/3600/$D$32*100^2+IF(OR(A126="Bedampfung",A126="Entfeuchtung"),H126),"")</f>
        <v/>
      </c>
      <c r="I127" s="36" t="str">
        <f>IF(A127="Entfeuchtung",C127-($M$47*D127^$M$48),"")</f>
        <v/>
      </c>
      <c r="J127" s="36" t="str">
        <f>IF(A127="Entfeuchtung",($D$41-$M$6+$M$55-I127)/($D$41-$D$42+$M$55-I127)*100,"")</f>
        <v/>
      </c>
      <c r="K127" s="36" t="str">
        <f>IF(A127="Kuchenbildung",(C127-$M$10)/$D$18*1000,"")</f>
        <v/>
      </c>
      <c r="L127" s="36" t="str">
        <f>IF(A127="Kuchenbildung",IF(AND(ROW(L127)&gt;=($M$56+$M$51),ROW(L127)&lt;=($M$57-$M$52)),K127,#N/A),"")</f>
        <v/>
      </c>
      <c r="M127" s="36" t="e">
        <f t="shared" ref="M127:M190" si="3">IF(A127="Kuchenbildung",SQRT(B127-$M$9),#N/A)</f>
        <v>#N/A</v>
      </c>
      <c r="N127" s="68" t="e">
        <f ca="1">M127*$M$27+$M$26</f>
        <v>#N/A</v>
      </c>
      <c r="O127" s="42" t="str">
        <f>IFERROR((IF(A127="Kuchenbildung",2/$M$27^2*(N127-$M$26),"")),#N/A)</f>
        <v/>
      </c>
      <c r="P127" s="42"/>
    </row>
    <row r="128" spans="1:16" ht="15" x14ac:dyDescent="0.25">
      <c r="A128"/>
      <c r="B128" s="69"/>
      <c r="C128"/>
      <c r="D128" s="69"/>
      <c r="E128"/>
      <c r="H128" s="42" t="str">
        <f t="shared" si="2"/>
        <v/>
      </c>
      <c r="I128" s="36" t="str">
        <f>IF(A128="Entfeuchtung",C128-($M$47*D128^$M$48),"")</f>
        <v/>
      </c>
      <c r="J128" s="36" t="str">
        <f>IF(A128="Entfeuchtung",($D$41-$M$6+$M$55-I128)/($D$41-$D$42+$M$55-I128)*100,"")</f>
        <v/>
      </c>
      <c r="K128" s="36" t="str">
        <f>IF(A128="Kuchenbildung",(C128-$M$10)/$D$18*1000,"")</f>
        <v/>
      </c>
      <c r="L128" s="36" t="str">
        <f>IF(A128="Kuchenbildung",IF(AND(ROW(L128)&gt;=($M$56+$M$51),ROW(L128)&lt;=($M$57-$M$52)),K128,#N/A),"")</f>
        <v/>
      </c>
      <c r="M128" s="36" t="e">
        <f t="shared" si="3"/>
        <v>#N/A</v>
      </c>
      <c r="N128" s="68" t="e">
        <f ca="1">M128*$M$27+$M$26</f>
        <v>#N/A</v>
      </c>
      <c r="O128" s="42" t="str">
        <f>IFERROR((IF(A128="Kuchenbildung",2/$M$27^2*(N128-$M$26),"")),#N/A)</f>
        <v/>
      </c>
      <c r="P128" s="42"/>
    </row>
    <row r="129" spans="1:16" ht="15" x14ac:dyDescent="0.25">
      <c r="A129"/>
      <c r="B129" s="69"/>
      <c r="C129"/>
      <c r="D129" s="69"/>
      <c r="E129"/>
      <c r="H129" s="42" t="str">
        <f t="shared" si="2"/>
        <v/>
      </c>
      <c r="I129" s="36" t="str">
        <f>IF(A129="Entfeuchtung",C129-($M$47*D129^$M$48),"")</f>
        <v/>
      </c>
      <c r="J129" s="36" t="str">
        <f>IF(A129="Entfeuchtung",($D$41-$M$6+$M$55-I129)/($D$41-$D$42+$M$55-I129)*100,"")</f>
        <v/>
      </c>
      <c r="K129" s="36" t="str">
        <f>IF(A129="Kuchenbildung",(C129-$M$10)/$D$18*1000,"")</f>
        <v/>
      </c>
      <c r="L129" s="36" t="str">
        <f>IF(A129="Kuchenbildung",IF(AND(ROW(L129)&gt;=($M$56+$M$51),ROW(L129)&lt;=($M$57-$M$52)),K129,#N/A),"")</f>
        <v/>
      </c>
      <c r="M129" s="36" t="e">
        <f t="shared" si="3"/>
        <v>#N/A</v>
      </c>
      <c r="N129" s="68" t="e">
        <f ca="1">M129*$M$27+$M$26</f>
        <v>#N/A</v>
      </c>
      <c r="O129" s="42" t="str">
        <f>IFERROR((IF(A129="Kuchenbildung",2/$M$27^2*(N129-$M$26),"")),#N/A)</f>
        <v/>
      </c>
      <c r="P129" s="42"/>
    </row>
    <row r="130" spans="1:16" ht="15" x14ac:dyDescent="0.25">
      <c r="A130"/>
      <c r="B130" s="69"/>
      <c r="C130"/>
      <c r="D130" s="69"/>
      <c r="E130"/>
      <c r="H130" s="42" t="str">
        <f t="shared" si="2"/>
        <v/>
      </c>
      <c r="I130" s="36" t="str">
        <f>IF(A130="Entfeuchtung",C130-($M$47*D130^$M$48),"")</f>
        <v/>
      </c>
      <c r="J130" s="36" t="str">
        <f>IF(A130="Entfeuchtung",($D$41-$M$6+$M$55-I130)/($D$41-$D$42+$M$55-I130)*100,"")</f>
        <v/>
      </c>
      <c r="K130" s="36" t="str">
        <f>IF(A130="Kuchenbildung",(C130-$M$10)/$D$18*1000,"")</f>
        <v/>
      </c>
      <c r="L130" s="36" t="str">
        <f>IF(A130="Kuchenbildung",IF(AND(ROW(L130)&gt;=($M$56+$M$51),ROW(L130)&lt;=($M$57-$M$52)),K130,#N/A),"")</f>
        <v/>
      </c>
      <c r="M130" s="36" t="e">
        <f t="shared" si="3"/>
        <v>#N/A</v>
      </c>
      <c r="N130" s="68" t="e">
        <f ca="1">M130*$M$27+$M$26</f>
        <v>#N/A</v>
      </c>
      <c r="O130" s="42" t="str">
        <f>IFERROR((IF(A130="Kuchenbildung",2/$M$27^2*(N130-$M$26),"")),#N/A)</f>
        <v/>
      </c>
      <c r="P130" s="42"/>
    </row>
    <row r="131" spans="1:16" ht="15" x14ac:dyDescent="0.25">
      <c r="A131"/>
      <c r="B131" s="69"/>
      <c r="C131"/>
      <c r="D131" s="69"/>
      <c r="E131"/>
      <c r="H131" s="42" t="str">
        <f t="shared" si="2"/>
        <v/>
      </c>
      <c r="I131" s="36" t="str">
        <f>IF(A131="Entfeuchtung",C131-($M$47*D131^$M$48),"")</f>
        <v/>
      </c>
      <c r="J131" s="36" t="str">
        <f>IF(A131="Entfeuchtung",($D$41-$M$6+$M$55-I131)/($D$41-$D$42+$M$55-I131)*100,"")</f>
        <v/>
      </c>
      <c r="K131" s="36" t="str">
        <f>IF(A131="Kuchenbildung",(C131-$M$10)/$D$18*1000,"")</f>
        <v/>
      </c>
      <c r="L131" s="36" t="str">
        <f>IF(A131="Kuchenbildung",IF(AND(ROW(L131)&gt;=($M$56+$M$51),ROW(L131)&lt;=($M$57-$M$52)),K131,#N/A),"")</f>
        <v/>
      </c>
      <c r="M131" s="36" t="e">
        <f t="shared" si="3"/>
        <v>#N/A</v>
      </c>
      <c r="N131" s="68" t="e">
        <f ca="1">M131*$M$27+$M$26</f>
        <v>#N/A</v>
      </c>
      <c r="O131" s="42" t="str">
        <f>IFERROR((IF(A131="Kuchenbildung",2/$M$27^2*(N131-$M$26),"")),#N/A)</f>
        <v/>
      </c>
      <c r="P131" s="42"/>
    </row>
    <row r="132" spans="1:16" ht="15" x14ac:dyDescent="0.25">
      <c r="A132"/>
      <c r="B132" s="69"/>
      <c r="C132"/>
      <c r="D132" s="69"/>
      <c r="E132"/>
      <c r="H132" s="42" t="str">
        <f t="shared" si="2"/>
        <v/>
      </c>
      <c r="I132" s="36" t="str">
        <f>IF(A132="Entfeuchtung",C132-($M$47*D132^$M$48),"")</f>
        <v/>
      </c>
      <c r="J132" s="36" t="str">
        <f>IF(A132="Entfeuchtung",($D$41-$M$6+$M$55-I132)/($D$41-$D$42+$M$55-I132)*100,"")</f>
        <v/>
      </c>
      <c r="K132" s="36" t="str">
        <f>IF(A132="Kuchenbildung",(C132-$M$10)/$D$18*1000,"")</f>
        <v/>
      </c>
      <c r="L132" s="36" t="str">
        <f>IF(A132="Kuchenbildung",IF(AND(ROW(L132)&gt;=($M$56+$M$51),ROW(L132)&lt;=($M$57-$M$52)),K132,#N/A),"")</f>
        <v/>
      </c>
      <c r="M132" s="36" t="e">
        <f t="shared" si="3"/>
        <v>#N/A</v>
      </c>
      <c r="N132" s="68" t="e">
        <f ca="1">M132*$M$27+$M$26</f>
        <v>#N/A</v>
      </c>
      <c r="O132" s="42" t="str">
        <f>IFERROR((IF(A132="Kuchenbildung",2/$M$27^2*(N132-$M$26),"")),#N/A)</f>
        <v/>
      </c>
      <c r="P132" s="42"/>
    </row>
    <row r="133" spans="1:16" ht="15" x14ac:dyDescent="0.25">
      <c r="A133"/>
      <c r="B133" s="69"/>
      <c r="C133"/>
      <c r="D133" s="69"/>
      <c r="E133"/>
      <c r="H133" s="42" t="str">
        <f t="shared" si="2"/>
        <v/>
      </c>
      <c r="I133" s="36" t="str">
        <f>IF(A133="Entfeuchtung",C133-($M$47*D133^$M$48),"")</f>
        <v/>
      </c>
      <c r="J133" s="36" t="str">
        <f>IF(A133="Entfeuchtung",($D$41-$M$6+$M$55-I133)/($D$41-$D$42+$M$55-I133)*100,"")</f>
        <v/>
      </c>
      <c r="K133" s="36" t="str">
        <f>IF(A133="Kuchenbildung",(C133-$M$10)/$D$18*1000,"")</f>
        <v/>
      </c>
      <c r="L133" s="36" t="str">
        <f>IF(A133="Kuchenbildung",IF(AND(ROW(L133)&gt;=($M$56+$M$51),ROW(L133)&lt;=($M$57-$M$52)),K133,#N/A),"")</f>
        <v/>
      </c>
      <c r="M133" s="36" t="e">
        <f t="shared" si="3"/>
        <v>#N/A</v>
      </c>
      <c r="N133" s="68" t="e">
        <f ca="1">M133*$M$27+$M$26</f>
        <v>#N/A</v>
      </c>
      <c r="O133" s="42" t="str">
        <f>IFERROR((IF(A133="Kuchenbildung",2/$M$27^2*(N133-$M$26),"")),#N/A)</f>
        <v/>
      </c>
      <c r="P133" s="42"/>
    </row>
    <row r="134" spans="1:16" ht="15" x14ac:dyDescent="0.25">
      <c r="A134"/>
      <c r="B134" s="69"/>
      <c r="C134"/>
      <c r="D134" s="69"/>
      <c r="E134"/>
      <c r="H134" s="42" t="str">
        <f t="shared" si="2"/>
        <v/>
      </c>
      <c r="I134" s="36" t="str">
        <f>IF(A134="Entfeuchtung",C134-($M$47*D134^$M$48),"")</f>
        <v/>
      </c>
      <c r="J134" s="36" t="str">
        <f>IF(A134="Entfeuchtung",($D$41-$M$6+$M$55-I134)/($D$41-$D$42+$M$55-I134)*100,"")</f>
        <v/>
      </c>
      <c r="K134" s="36" t="str">
        <f>IF(A134="Kuchenbildung",(C134-$M$10)/$D$18*1000,"")</f>
        <v/>
      </c>
      <c r="L134" s="36" t="str">
        <f>IF(A134="Kuchenbildung",IF(AND(ROW(L134)&gt;=($M$56+$M$51),ROW(L134)&lt;=($M$57-$M$52)),K134,#N/A),"")</f>
        <v/>
      </c>
      <c r="M134" s="36" t="e">
        <f t="shared" si="3"/>
        <v>#N/A</v>
      </c>
      <c r="N134" s="68" t="e">
        <f ca="1">M134*$M$27+$M$26</f>
        <v>#N/A</v>
      </c>
      <c r="O134" s="42" t="str">
        <f>IFERROR((IF(A134="Kuchenbildung",2/$M$27^2*(N134-$M$26),"")),#N/A)</f>
        <v/>
      </c>
      <c r="P134" s="42"/>
    </row>
    <row r="135" spans="1:16" ht="15" x14ac:dyDescent="0.25">
      <c r="A135"/>
      <c r="B135" s="69"/>
      <c r="C135"/>
      <c r="D135" s="69"/>
      <c r="E135"/>
      <c r="H135" s="42" t="str">
        <f t="shared" si="2"/>
        <v/>
      </c>
      <c r="I135" s="36" t="str">
        <f>IF(A135="Entfeuchtung",C135-($M$47*D135^$M$48),"")</f>
        <v/>
      </c>
      <c r="J135" s="36" t="str">
        <f>IF(A135="Entfeuchtung",($D$41-$M$6+$M$55-I135)/($D$41-$D$42+$M$55-I135)*100,"")</f>
        <v/>
      </c>
      <c r="K135" s="36" t="str">
        <f>IF(A135="Kuchenbildung",(C135-$M$10)/$D$18*1000,"")</f>
        <v/>
      </c>
      <c r="L135" s="36" t="str">
        <f>IF(A135="Kuchenbildung",IF(AND(ROW(L135)&gt;=($M$56+$M$51),ROW(L135)&lt;=($M$57-$M$52)),K135,#N/A),"")</f>
        <v/>
      </c>
      <c r="M135" s="36" t="e">
        <f t="shared" si="3"/>
        <v>#N/A</v>
      </c>
      <c r="N135" s="68" t="e">
        <f ca="1">M135*$M$27+$M$26</f>
        <v>#N/A</v>
      </c>
      <c r="O135" s="42" t="str">
        <f>IFERROR((IF(A135="Kuchenbildung",2/$M$27^2*(N135-$M$26),"")),#N/A)</f>
        <v/>
      </c>
      <c r="P135" s="42"/>
    </row>
    <row r="136" spans="1:16" ht="15" x14ac:dyDescent="0.25">
      <c r="A136"/>
      <c r="B136" s="69"/>
      <c r="C136"/>
      <c r="D136" s="69"/>
      <c r="E136"/>
      <c r="H136" s="42" t="str">
        <f t="shared" si="2"/>
        <v/>
      </c>
      <c r="I136" s="36" t="str">
        <f>IF(A136="Entfeuchtung",C136-($M$47*D136^$M$48),"")</f>
        <v/>
      </c>
      <c r="J136" s="36" t="str">
        <f>IF(A136="Entfeuchtung",($D$41-$M$6+$M$55-I136)/($D$41-$D$42+$M$55-I136)*100,"")</f>
        <v/>
      </c>
      <c r="K136" s="36" t="str">
        <f>IF(A136="Kuchenbildung",(C136-$M$10)/$D$18*1000,"")</f>
        <v/>
      </c>
      <c r="L136" s="36" t="str">
        <f>IF(A136="Kuchenbildung",IF(AND(ROW(L136)&gt;=($M$56+$M$51),ROW(L136)&lt;=($M$57-$M$52)),K136,#N/A),"")</f>
        <v/>
      </c>
      <c r="M136" s="36" t="e">
        <f t="shared" si="3"/>
        <v>#N/A</v>
      </c>
      <c r="N136" s="68" t="e">
        <f ca="1">M136*$M$27+$M$26</f>
        <v>#N/A</v>
      </c>
      <c r="O136" s="42" t="str">
        <f>IFERROR((IF(A136="Kuchenbildung",2/$M$27^2*(N136-$M$26),"")),#N/A)</f>
        <v/>
      </c>
      <c r="P136" s="42"/>
    </row>
    <row r="137" spans="1:16" ht="15" x14ac:dyDescent="0.25">
      <c r="A137"/>
      <c r="B137" s="69"/>
      <c r="C137"/>
      <c r="D137" s="69"/>
      <c r="E137"/>
      <c r="H137" s="42" t="str">
        <f t="shared" si="2"/>
        <v/>
      </c>
      <c r="I137" s="36" t="str">
        <f>IF(A137="Entfeuchtung",C137-($M$47*D137^$M$48),"")</f>
        <v/>
      </c>
      <c r="J137" s="36" t="str">
        <f>IF(A137="Entfeuchtung",($D$41-$M$6+$M$55-I137)/($D$41-$D$42+$M$55-I137)*100,"")</f>
        <v/>
      </c>
      <c r="K137" s="36" t="str">
        <f>IF(A137="Kuchenbildung",(C137-$M$10)/$D$18*1000,"")</f>
        <v/>
      </c>
      <c r="L137" s="36" t="str">
        <f>IF(A137="Kuchenbildung",IF(AND(ROW(L137)&gt;=($M$56+$M$51),ROW(L137)&lt;=($M$57-$M$52)),K137,#N/A),"")</f>
        <v/>
      </c>
      <c r="M137" s="36" t="e">
        <f t="shared" si="3"/>
        <v>#N/A</v>
      </c>
      <c r="N137" s="68" t="e">
        <f ca="1">M137*$M$27+$M$26</f>
        <v>#N/A</v>
      </c>
      <c r="O137" s="42" t="str">
        <f>IFERROR((IF(A137="Kuchenbildung",2/$M$27^2*(N137-$M$26),"")),#N/A)</f>
        <v/>
      </c>
      <c r="P137" s="42"/>
    </row>
    <row r="138" spans="1:16" ht="15" x14ac:dyDescent="0.25">
      <c r="A138"/>
      <c r="B138" s="69"/>
      <c r="C138"/>
      <c r="D138" s="69"/>
      <c r="E138"/>
      <c r="H138" s="42" t="str">
        <f t="shared" si="2"/>
        <v/>
      </c>
      <c r="I138" s="36" t="str">
        <f>IF(A138="Entfeuchtung",C138-($M$47*D138^$M$48),"")</f>
        <v/>
      </c>
      <c r="J138" s="36" t="str">
        <f>IF(A138="Entfeuchtung",($D$41-$M$6+$M$55-I138)/($D$41-$D$42+$M$55-I138)*100,"")</f>
        <v/>
      </c>
      <c r="K138" s="36" t="str">
        <f>IF(A138="Kuchenbildung",(C138-$M$10)/$D$18*1000,"")</f>
        <v/>
      </c>
      <c r="L138" s="36" t="str">
        <f>IF(A138="Kuchenbildung",IF(AND(ROW(L138)&gt;=($M$56+$M$51),ROW(L138)&lt;=($M$57-$M$52)),K138,#N/A),"")</f>
        <v/>
      </c>
      <c r="M138" s="36" t="e">
        <f t="shared" si="3"/>
        <v>#N/A</v>
      </c>
      <c r="N138" s="68" t="e">
        <f ca="1">M138*$M$27+$M$26</f>
        <v>#N/A</v>
      </c>
      <c r="O138" s="42" t="str">
        <f>IFERROR((IF(A138="Kuchenbildung",2/$M$27^2*(N138-$M$26),"")),#N/A)</f>
        <v/>
      </c>
      <c r="P138" s="42"/>
    </row>
    <row r="139" spans="1:16" ht="15" x14ac:dyDescent="0.25">
      <c r="A139"/>
      <c r="B139" s="69"/>
      <c r="C139"/>
      <c r="D139" s="69"/>
      <c r="E139"/>
      <c r="H139" s="42" t="str">
        <f t="shared" si="2"/>
        <v/>
      </c>
      <c r="I139" s="36" t="str">
        <f>IF(A139="Entfeuchtung",C139-($M$47*D139^$M$48),"")</f>
        <v/>
      </c>
      <c r="J139" s="36" t="str">
        <f>IF(A139="Entfeuchtung",($D$41-$M$6+$M$55-I139)/($D$41-$D$42+$M$55-I139)*100,"")</f>
        <v/>
      </c>
      <c r="K139" s="36" t="str">
        <f>IF(A139="Kuchenbildung",(C139-$M$10)/$D$18*1000,"")</f>
        <v/>
      </c>
      <c r="L139" s="36" t="str">
        <f>IF(A139="Kuchenbildung",IF(AND(ROW(L139)&gt;=($M$56+$M$51),ROW(L139)&lt;=($M$57-$M$52)),K139,#N/A),"")</f>
        <v/>
      </c>
      <c r="M139" s="36" t="e">
        <f t="shared" si="3"/>
        <v>#N/A</v>
      </c>
      <c r="N139" s="68" t="e">
        <f ca="1">M139*$M$27+$M$26</f>
        <v>#N/A</v>
      </c>
      <c r="O139" s="42" t="str">
        <f>IFERROR((IF(A139="Kuchenbildung",2/$M$27^2*(N139-$M$26),"")),#N/A)</f>
        <v/>
      </c>
      <c r="P139" s="42"/>
    </row>
    <row r="140" spans="1:16" ht="15" x14ac:dyDescent="0.25">
      <c r="A140"/>
      <c r="B140" s="69"/>
      <c r="C140"/>
      <c r="D140" s="69"/>
      <c r="E140"/>
      <c r="H140" s="42" t="str">
        <f t="shared" si="2"/>
        <v/>
      </c>
      <c r="I140" s="36" t="str">
        <f>IF(A140="Entfeuchtung",C140-($M$47*D140^$M$48),"")</f>
        <v/>
      </c>
      <c r="J140" s="36" t="str">
        <f>IF(A140="Entfeuchtung",($D$41-$M$6+$M$55-I140)/($D$41-$D$42+$M$55-I140)*100,"")</f>
        <v/>
      </c>
      <c r="K140" s="36" t="str">
        <f>IF(A140="Kuchenbildung",(C140-$M$10)/$D$18*1000,"")</f>
        <v/>
      </c>
      <c r="L140" s="36" t="str">
        <f>IF(A140="Kuchenbildung",IF(AND(ROW(L140)&gt;=($M$56+$M$51),ROW(L140)&lt;=($M$57-$M$52)),K140,#N/A),"")</f>
        <v/>
      </c>
      <c r="M140" s="36" t="e">
        <f t="shared" si="3"/>
        <v>#N/A</v>
      </c>
      <c r="N140" s="68" t="e">
        <f ca="1">M140*$M$27+$M$26</f>
        <v>#N/A</v>
      </c>
      <c r="O140" s="42" t="str">
        <f>IFERROR((IF(A140="Kuchenbildung",2/$M$27^2*(N140-$M$26),"")),#N/A)</f>
        <v/>
      </c>
      <c r="P140" s="42"/>
    </row>
    <row r="141" spans="1:16" ht="15" x14ac:dyDescent="0.25">
      <c r="A141"/>
      <c r="B141" s="69"/>
      <c r="C141"/>
      <c r="D141" s="69"/>
      <c r="E141"/>
      <c r="H141" s="42" t="str">
        <f t="shared" si="2"/>
        <v/>
      </c>
      <c r="I141" s="36" t="str">
        <f>IF(A141="Entfeuchtung",C141-($M$47*D141^$M$48),"")</f>
        <v/>
      </c>
      <c r="J141" s="36" t="str">
        <f>IF(A141="Entfeuchtung",($D$41-$M$6+$M$55-I141)/($D$41-$D$42+$M$55-I141)*100,"")</f>
        <v/>
      </c>
      <c r="K141" s="36" t="str">
        <f>IF(A141="Kuchenbildung",(C141-$M$10)/$D$18*1000,"")</f>
        <v/>
      </c>
      <c r="L141" s="36" t="str">
        <f>IF(A141="Kuchenbildung",IF(AND(ROW(L141)&gt;=($M$56+$M$51),ROW(L141)&lt;=($M$57-$M$52)),K141,#N/A),"")</f>
        <v/>
      </c>
      <c r="M141" s="36" t="e">
        <f t="shared" si="3"/>
        <v>#N/A</v>
      </c>
      <c r="N141" s="68" t="e">
        <f ca="1">M141*$M$27+$M$26</f>
        <v>#N/A</v>
      </c>
      <c r="O141" s="42" t="str">
        <f>IFERROR((IF(A141="Kuchenbildung",2/$M$27^2*(N141-$M$26),"")),#N/A)</f>
        <v/>
      </c>
      <c r="P141" s="42"/>
    </row>
    <row r="142" spans="1:16" ht="15" x14ac:dyDescent="0.25">
      <c r="A142"/>
      <c r="B142" s="69"/>
      <c r="C142"/>
      <c r="D142" s="69"/>
      <c r="E142"/>
      <c r="H142" s="42" t="str">
        <f t="shared" si="2"/>
        <v/>
      </c>
      <c r="I142" s="36" t="str">
        <f>IF(A142="Entfeuchtung",C142-($M$47*D142^$M$48),"")</f>
        <v/>
      </c>
      <c r="J142" s="36" t="str">
        <f>IF(A142="Entfeuchtung",($D$41-$M$6+$M$55-I142)/($D$41-$D$42+$M$55-I142)*100,"")</f>
        <v/>
      </c>
      <c r="K142" s="36" t="str">
        <f>IF(A142="Kuchenbildung",(C142-$M$10)/$D$18*1000,"")</f>
        <v/>
      </c>
      <c r="L142" s="36" t="str">
        <f>IF(A142="Kuchenbildung",IF(AND(ROW(L142)&gt;=($M$56+$M$51),ROW(L142)&lt;=($M$57-$M$52)),K142,#N/A),"")</f>
        <v/>
      </c>
      <c r="M142" s="36" t="e">
        <f t="shared" si="3"/>
        <v>#N/A</v>
      </c>
      <c r="N142" s="68" t="e">
        <f ca="1">M142*$M$27+$M$26</f>
        <v>#N/A</v>
      </c>
      <c r="O142" s="42" t="str">
        <f>IFERROR((IF(A142="Kuchenbildung",2/$M$27^2*(N142-$M$26),"")),#N/A)</f>
        <v/>
      </c>
      <c r="P142" s="42"/>
    </row>
    <row r="143" spans="1:16" ht="15" x14ac:dyDescent="0.25">
      <c r="A143"/>
      <c r="B143" s="69"/>
      <c r="C143"/>
      <c r="D143" s="69"/>
      <c r="E143"/>
      <c r="H143" s="42" t="str">
        <f t="shared" si="2"/>
        <v/>
      </c>
      <c r="I143" s="36" t="str">
        <f>IF(A143="Entfeuchtung",C143-($M$47*D143^$M$48),"")</f>
        <v/>
      </c>
      <c r="J143" s="36" t="str">
        <f>IF(A143="Entfeuchtung",($D$41-$M$6+$M$55-I143)/($D$41-$D$42+$M$55-I143)*100,"")</f>
        <v/>
      </c>
      <c r="K143" s="36" t="str">
        <f>IF(A143="Kuchenbildung",(C143-$M$10)/$D$18*1000,"")</f>
        <v/>
      </c>
      <c r="L143" s="36" t="str">
        <f>IF(A143="Kuchenbildung",IF(AND(ROW(L143)&gt;=($M$56+$M$51),ROW(L143)&lt;=($M$57-$M$52)),K143,#N/A),"")</f>
        <v/>
      </c>
      <c r="M143" s="36" t="e">
        <f t="shared" si="3"/>
        <v>#N/A</v>
      </c>
      <c r="N143" s="68" t="e">
        <f ca="1">M143*$M$27+$M$26</f>
        <v>#N/A</v>
      </c>
      <c r="O143" s="42" t="str">
        <f>IFERROR((IF(A143="Kuchenbildung",2/$M$27^2*(N143-$M$26),"")),#N/A)</f>
        <v/>
      </c>
      <c r="P143" s="42"/>
    </row>
    <row r="144" spans="1:16" ht="15" x14ac:dyDescent="0.25">
      <c r="A144"/>
      <c r="B144" s="69"/>
      <c r="C144"/>
      <c r="D144" s="69"/>
      <c r="E144"/>
      <c r="H144" s="42" t="str">
        <f t="shared" si="2"/>
        <v/>
      </c>
      <c r="I144" s="36" t="str">
        <f>IF(A144="Entfeuchtung",C144-($M$47*D144^$M$48),"")</f>
        <v/>
      </c>
      <c r="J144" s="36" t="str">
        <f>IF(A144="Entfeuchtung",($D$41-$M$6+$M$55-I144)/($D$41-$D$42+$M$55-I144)*100,"")</f>
        <v/>
      </c>
      <c r="K144" s="36" t="str">
        <f>IF(A144="Kuchenbildung",(C144-$M$10)/$D$18*1000,"")</f>
        <v/>
      </c>
      <c r="L144" s="36" t="str">
        <f>IF(A144="Kuchenbildung",IF(AND(ROW(L144)&gt;=($M$56+$M$51),ROW(L144)&lt;=($M$57-$M$52)),K144,#N/A),"")</f>
        <v/>
      </c>
      <c r="M144" s="36" t="e">
        <f t="shared" si="3"/>
        <v>#N/A</v>
      </c>
      <c r="N144" s="68" t="e">
        <f ca="1">M144*$M$27+$M$26</f>
        <v>#N/A</v>
      </c>
      <c r="O144" s="42" t="str">
        <f>IFERROR((IF(A144="Kuchenbildung",2/$M$27^2*(N144-$M$26),"")),#N/A)</f>
        <v/>
      </c>
      <c r="P144" s="42"/>
    </row>
    <row r="145" spans="1:16" ht="15" x14ac:dyDescent="0.25">
      <c r="A145"/>
      <c r="B145" s="69"/>
      <c r="C145"/>
      <c r="D145" s="69"/>
      <c r="E145"/>
      <c r="H145" s="42" t="str">
        <f t="shared" si="2"/>
        <v/>
      </c>
      <c r="I145" s="36" t="str">
        <f>IF(A145="Entfeuchtung",C145-($M$47*D145^$M$48),"")</f>
        <v/>
      </c>
      <c r="J145" s="36" t="str">
        <f>IF(A145="Entfeuchtung",($D$41-$M$6+$M$55-I145)/($D$41-$D$42+$M$55-I145)*100,"")</f>
        <v/>
      </c>
      <c r="K145" s="36" t="str">
        <f>IF(A145="Kuchenbildung",(C145-$M$10)/$D$18*1000,"")</f>
        <v/>
      </c>
      <c r="L145" s="36" t="str">
        <f>IF(A145="Kuchenbildung",IF(AND(ROW(L145)&gt;=($M$56+$M$51),ROW(L145)&lt;=($M$57-$M$52)),K145,#N/A),"")</f>
        <v/>
      </c>
      <c r="M145" s="36" t="e">
        <f t="shared" si="3"/>
        <v>#N/A</v>
      </c>
      <c r="N145" s="68" t="e">
        <f ca="1">M145*$M$27+$M$26</f>
        <v>#N/A</v>
      </c>
      <c r="O145" s="42" t="str">
        <f>IFERROR((IF(A145="Kuchenbildung",2/$M$27^2*(N145-$M$26),"")),#N/A)</f>
        <v/>
      </c>
      <c r="P145" s="42"/>
    </row>
    <row r="146" spans="1:16" ht="15" x14ac:dyDescent="0.25">
      <c r="A146"/>
      <c r="B146" s="69"/>
      <c r="C146"/>
      <c r="D146" s="69"/>
      <c r="E146"/>
      <c r="H146" s="42" t="str">
        <f t="shared" si="2"/>
        <v/>
      </c>
      <c r="I146" s="36" t="str">
        <f>IF(A146="Entfeuchtung",C146-($M$47*D146^$M$48),"")</f>
        <v/>
      </c>
      <c r="J146" s="36" t="str">
        <f>IF(A146="Entfeuchtung",($D$41-$M$6+$M$55-I146)/($D$41-$D$42+$M$55-I146)*100,"")</f>
        <v/>
      </c>
      <c r="K146" s="36" t="str">
        <f>IF(A146="Kuchenbildung",(C146-$M$10)/$D$18*1000,"")</f>
        <v/>
      </c>
      <c r="L146" s="36" t="str">
        <f>IF(A146="Kuchenbildung",IF(AND(ROW(L146)&gt;=($M$56+$M$51),ROW(L146)&lt;=($M$57-$M$52)),K146,#N/A),"")</f>
        <v/>
      </c>
      <c r="M146" s="36" t="e">
        <f t="shared" si="3"/>
        <v>#N/A</v>
      </c>
      <c r="N146" s="68" t="e">
        <f ca="1">M146*$M$27+$M$26</f>
        <v>#N/A</v>
      </c>
      <c r="O146" s="42" t="str">
        <f>IFERROR((IF(A146="Kuchenbildung",2/$M$27^2*(N146-$M$26),"")),#N/A)</f>
        <v/>
      </c>
      <c r="P146" s="42"/>
    </row>
    <row r="147" spans="1:16" ht="15" x14ac:dyDescent="0.25">
      <c r="A147"/>
      <c r="B147" s="69"/>
      <c r="C147"/>
      <c r="D147" s="69"/>
      <c r="E147"/>
      <c r="H147" s="42" t="str">
        <f t="shared" si="2"/>
        <v/>
      </c>
      <c r="I147" s="36" t="str">
        <f>IF(A147="Entfeuchtung",C147-($M$47*D147^$M$48),"")</f>
        <v/>
      </c>
      <c r="J147" s="36" t="str">
        <f>IF(A147="Entfeuchtung",($D$41-$M$6+$M$55-I147)/($D$41-$D$42+$M$55-I147)*100,"")</f>
        <v/>
      </c>
      <c r="K147" s="36" t="str">
        <f>IF(A147="Kuchenbildung",(C147-$M$10)/$D$18*1000,"")</f>
        <v/>
      </c>
      <c r="L147" s="36" t="str">
        <f>IF(A147="Kuchenbildung",IF(AND(ROW(L147)&gt;=($M$56+$M$51),ROW(L147)&lt;=($M$57-$M$52)),K147,#N/A),"")</f>
        <v/>
      </c>
      <c r="M147" s="36" t="e">
        <f t="shared" si="3"/>
        <v>#N/A</v>
      </c>
      <c r="N147" s="68" t="e">
        <f ca="1">M147*$M$27+$M$26</f>
        <v>#N/A</v>
      </c>
      <c r="O147" s="42" t="str">
        <f>IFERROR((IF(A147="Kuchenbildung",2/$M$27^2*(N147-$M$26),"")),#N/A)</f>
        <v/>
      </c>
      <c r="P147" s="42"/>
    </row>
    <row r="148" spans="1:16" ht="15" x14ac:dyDescent="0.25">
      <c r="A148"/>
      <c r="B148" s="69"/>
      <c r="C148"/>
      <c r="D148" s="69"/>
      <c r="E148"/>
      <c r="H148" s="42" t="str">
        <f t="shared" si="2"/>
        <v/>
      </c>
      <c r="I148" s="36" t="str">
        <f>IF(A148="Entfeuchtung",C148-($M$47*D148^$M$48),"")</f>
        <v/>
      </c>
      <c r="J148" s="36" t="str">
        <f>IF(A148="Entfeuchtung",($D$41-$M$6+$M$55-I148)/($D$41-$D$42+$M$55-I148)*100,"")</f>
        <v/>
      </c>
      <c r="K148" s="36" t="str">
        <f>IF(A148="Kuchenbildung",(C148-$M$10)/$D$18*1000,"")</f>
        <v/>
      </c>
      <c r="L148" s="36" t="str">
        <f>IF(A148="Kuchenbildung",IF(AND(ROW(L148)&gt;=($M$56+$M$51),ROW(L148)&lt;=($M$57-$M$52)),K148,#N/A),"")</f>
        <v/>
      </c>
      <c r="M148" s="36" t="e">
        <f t="shared" si="3"/>
        <v>#N/A</v>
      </c>
      <c r="N148" s="68" t="e">
        <f ca="1">M148*$M$27+$M$26</f>
        <v>#N/A</v>
      </c>
      <c r="O148" s="42" t="str">
        <f>IFERROR((IF(A148="Kuchenbildung",2/$M$27^2*(N148-$M$26),"")),#N/A)</f>
        <v/>
      </c>
      <c r="P148" s="42"/>
    </row>
    <row r="149" spans="1:16" ht="15" x14ac:dyDescent="0.25">
      <c r="A149"/>
      <c r="B149" s="69"/>
      <c r="C149"/>
      <c r="D149" s="69"/>
      <c r="E149"/>
      <c r="H149" s="42" t="str">
        <f t="shared" si="2"/>
        <v/>
      </c>
      <c r="I149" s="36" t="str">
        <f>IF(A149="Entfeuchtung",C149-($M$47*D149^$M$48),"")</f>
        <v/>
      </c>
      <c r="J149" s="36" t="str">
        <f>IF(A149="Entfeuchtung",($D$41-$M$6+$M$55-I149)/($D$41-$D$42+$M$55-I149)*100,"")</f>
        <v/>
      </c>
      <c r="K149" s="36" t="str">
        <f>IF(A149="Kuchenbildung",(C149-$M$10)/$D$18*1000,"")</f>
        <v/>
      </c>
      <c r="L149" s="36" t="str">
        <f>IF(A149="Kuchenbildung",IF(AND(ROW(L149)&gt;=($M$56+$M$51),ROW(L149)&lt;=($M$57-$M$52)),K149,#N/A),"")</f>
        <v/>
      </c>
      <c r="M149" s="36" t="e">
        <f t="shared" si="3"/>
        <v>#N/A</v>
      </c>
      <c r="N149" s="68" t="e">
        <f ca="1">M149*$M$27+$M$26</f>
        <v>#N/A</v>
      </c>
      <c r="O149" s="42" t="str">
        <f>IFERROR((IF(A149="Kuchenbildung",2/$M$27^2*(N149-$M$26),"")),#N/A)</f>
        <v/>
      </c>
      <c r="P149" s="42"/>
    </row>
    <row r="150" spans="1:16" ht="15" x14ac:dyDescent="0.25">
      <c r="A150"/>
      <c r="B150" s="69"/>
      <c r="C150"/>
      <c r="D150" s="69"/>
      <c r="E150"/>
      <c r="H150" s="42" t="str">
        <f t="shared" si="2"/>
        <v/>
      </c>
      <c r="I150" s="36" t="str">
        <f>IF(A150="Entfeuchtung",C150-($M$47*D150^$M$48),"")</f>
        <v/>
      </c>
      <c r="J150" s="36" t="str">
        <f>IF(A150="Entfeuchtung",($D$41-$M$6+$M$55-I150)/($D$41-$D$42+$M$55-I150)*100,"")</f>
        <v/>
      </c>
      <c r="K150" s="36" t="str">
        <f>IF(A150="Kuchenbildung",(C150-$M$10)/$D$18*1000,"")</f>
        <v/>
      </c>
      <c r="L150" s="36" t="str">
        <f>IF(A150="Kuchenbildung",IF(AND(ROW(L150)&gt;=($M$56+$M$51),ROW(L150)&lt;=($M$57-$M$52)),K150,#N/A),"")</f>
        <v/>
      </c>
      <c r="M150" s="36" t="e">
        <f t="shared" si="3"/>
        <v>#N/A</v>
      </c>
      <c r="N150" s="68" t="e">
        <f ca="1">M150*$M$27+$M$26</f>
        <v>#N/A</v>
      </c>
      <c r="O150" s="42" t="str">
        <f>IFERROR((IF(A150="Kuchenbildung",2/$M$27^2*(N150-$M$26),"")),#N/A)</f>
        <v/>
      </c>
      <c r="P150" s="42"/>
    </row>
    <row r="151" spans="1:16" ht="15" x14ac:dyDescent="0.25">
      <c r="A151"/>
      <c r="B151" s="69"/>
      <c r="C151"/>
      <c r="D151" s="69"/>
      <c r="E151"/>
      <c r="H151" s="42" t="str">
        <f t="shared" si="2"/>
        <v/>
      </c>
      <c r="I151" s="36" t="str">
        <f>IF(A151="Entfeuchtung",C151-($M$47*D151^$M$48),"")</f>
        <v/>
      </c>
      <c r="J151" s="36" t="str">
        <f>IF(A151="Entfeuchtung",($D$41-$M$6+$M$55-I151)/($D$41-$D$42+$M$55-I151)*100,"")</f>
        <v/>
      </c>
      <c r="K151" s="36" t="str">
        <f>IF(A151="Kuchenbildung",(C151-$M$10)/$D$18*1000,"")</f>
        <v/>
      </c>
      <c r="L151" s="36" t="str">
        <f>IF(A151="Kuchenbildung",IF(AND(ROW(L151)&gt;=($M$56+$M$51),ROW(L151)&lt;=($M$57-$M$52)),K151,#N/A),"")</f>
        <v/>
      </c>
      <c r="M151" s="36" t="e">
        <f t="shared" si="3"/>
        <v>#N/A</v>
      </c>
      <c r="N151" s="68" t="e">
        <f ca="1">M151*$M$27+$M$26</f>
        <v>#N/A</v>
      </c>
      <c r="O151" s="42" t="str">
        <f>IFERROR((IF(A151="Kuchenbildung",2/$M$27^2*(N151-$M$26),"")),#N/A)</f>
        <v/>
      </c>
      <c r="P151" s="42"/>
    </row>
    <row r="152" spans="1:16" ht="15" x14ac:dyDescent="0.25">
      <c r="A152"/>
      <c r="B152" s="69"/>
      <c r="C152"/>
      <c r="D152" s="69"/>
      <c r="E152"/>
      <c r="H152" s="42" t="str">
        <f t="shared" si="2"/>
        <v/>
      </c>
      <c r="I152" s="36" t="str">
        <f>IF(A152="Entfeuchtung",C152-($M$47*D152^$M$48),"")</f>
        <v/>
      </c>
      <c r="J152" s="36" t="str">
        <f>IF(A152="Entfeuchtung",($D$41-$M$6+$M$55-I152)/($D$41-$D$42+$M$55-I152)*100,"")</f>
        <v/>
      </c>
      <c r="K152" s="36" t="str">
        <f>IF(A152="Kuchenbildung",(C152-$M$10)/$D$18*1000,"")</f>
        <v/>
      </c>
      <c r="L152" s="36" t="str">
        <f>IF(A152="Kuchenbildung",IF(AND(ROW(L152)&gt;=($M$56+$M$51),ROW(L152)&lt;=($M$57-$M$52)),K152,#N/A),"")</f>
        <v/>
      </c>
      <c r="M152" s="36" t="e">
        <f t="shared" si="3"/>
        <v>#N/A</v>
      </c>
      <c r="N152" s="68" t="e">
        <f ca="1">M152*$M$27+$M$26</f>
        <v>#N/A</v>
      </c>
      <c r="O152" s="42" t="str">
        <f>IFERROR((IF(A152="Kuchenbildung",2/$M$27^2*(N152-$M$26),"")),#N/A)</f>
        <v/>
      </c>
      <c r="P152" s="42"/>
    </row>
    <row r="153" spans="1:16" ht="15" x14ac:dyDescent="0.25">
      <c r="A153"/>
      <c r="B153" s="69"/>
      <c r="C153"/>
      <c r="D153" s="69"/>
      <c r="E153"/>
      <c r="H153" s="42" t="str">
        <f t="shared" si="2"/>
        <v/>
      </c>
      <c r="I153" s="36" t="str">
        <f>IF(A153="Entfeuchtung",C153-($M$47*D153^$M$48),"")</f>
        <v/>
      </c>
      <c r="J153" s="36" t="str">
        <f>IF(A153="Entfeuchtung",($D$41-$M$6+$M$55-I153)/($D$41-$D$42+$M$55-I153)*100,"")</f>
        <v/>
      </c>
      <c r="K153" s="36" t="str">
        <f>IF(A153="Kuchenbildung",(C153-$M$10)/$D$18*1000,"")</f>
        <v/>
      </c>
      <c r="L153" s="36" t="str">
        <f>IF(A153="Kuchenbildung",IF(AND(ROW(L153)&gt;=($M$56+$M$51),ROW(L153)&lt;=($M$57-$M$52)),K153,#N/A),"")</f>
        <v/>
      </c>
      <c r="M153" s="36" t="e">
        <f t="shared" si="3"/>
        <v>#N/A</v>
      </c>
      <c r="N153" s="68" t="e">
        <f ca="1">M153*$M$27+$M$26</f>
        <v>#N/A</v>
      </c>
      <c r="O153" s="42" t="str">
        <f>IFERROR((IF(A153="Kuchenbildung",2/$M$27^2*(N153-$M$26),"")),#N/A)</f>
        <v/>
      </c>
      <c r="P153" s="42"/>
    </row>
    <row r="154" spans="1:16" ht="15" x14ac:dyDescent="0.25">
      <c r="A154"/>
      <c r="B154" s="69"/>
      <c r="C154"/>
      <c r="D154" s="69"/>
      <c r="E154"/>
      <c r="H154" s="42" t="str">
        <f t="shared" si="2"/>
        <v/>
      </c>
      <c r="I154" s="36" t="str">
        <f>IF(A154="Entfeuchtung",C154-($M$47*D154^$M$48),"")</f>
        <v/>
      </c>
      <c r="J154" s="36" t="str">
        <f>IF(A154="Entfeuchtung",($D$41-$M$6+$M$55-I154)/($D$41-$D$42+$M$55-I154)*100,"")</f>
        <v/>
      </c>
      <c r="K154" s="36" t="str">
        <f>IF(A154="Kuchenbildung",(C154-$M$10)/$D$18*1000,"")</f>
        <v/>
      </c>
      <c r="L154" s="36" t="str">
        <f>IF(A154="Kuchenbildung",IF(AND(ROW(L154)&gt;=($M$56+$M$51),ROW(L154)&lt;=($M$57-$M$52)),K154,#N/A),"")</f>
        <v/>
      </c>
      <c r="M154" s="36" t="e">
        <f t="shared" si="3"/>
        <v>#N/A</v>
      </c>
      <c r="N154" s="68" t="e">
        <f ca="1">M154*$M$27+$M$26</f>
        <v>#N/A</v>
      </c>
      <c r="O154" s="42" t="str">
        <f>IFERROR((IF(A154="Kuchenbildung",2/$M$27^2*(N154-$M$26),"")),#N/A)</f>
        <v/>
      </c>
      <c r="P154" s="42"/>
    </row>
    <row r="155" spans="1:16" ht="15" x14ac:dyDescent="0.25">
      <c r="A155"/>
      <c r="B155" s="69"/>
      <c r="C155"/>
      <c r="D155" s="69"/>
      <c r="E155"/>
      <c r="H155" s="42" t="str">
        <f t="shared" si="2"/>
        <v/>
      </c>
      <c r="I155" s="36" t="str">
        <f>IF(A155="Entfeuchtung",C155-($M$47*D155^$M$48),"")</f>
        <v/>
      </c>
      <c r="J155" s="36" t="str">
        <f>IF(A155="Entfeuchtung",($D$41-$M$6+$M$55-I155)/($D$41-$D$42+$M$55-I155)*100,"")</f>
        <v/>
      </c>
      <c r="K155" s="36" t="str">
        <f>IF(A155="Kuchenbildung",(C155-$M$10)/$D$18*1000,"")</f>
        <v/>
      </c>
      <c r="L155" s="36" t="str">
        <f>IF(A155="Kuchenbildung",IF(AND(ROW(L155)&gt;=($M$56+$M$51),ROW(L155)&lt;=($M$57-$M$52)),K155,#N/A),"")</f>
        <v/>
      </c>
      <c r="M155" s="36" t="e">
        <f t="shared" si="3"/>
        <v>#N/A</v>
      </c>
      <c r="N155" s="68" t="e">
        <f ca="1">M155*$M$27+$M$26</f>
        <v>#N/A</v>
      </c>
      <c r="O155" s="42" t="str">
        <f>IFERROR((IF(A155="Kuchenbildung",2/$M$27^2*(N155-$M$26),"")),#N/A)</f>
        <v/>
      </c>
      <c r="P155" s="42"/>
    </row>
    <row r="156" spans="1:16" ht="15" x14ac:dyDescent="0.25">
      <c r="A156"/>
      <c r="B156" s="69"/>
      <c r="C156"/>
      <c r="D156" s="69"/>
      <c r="E156"/>
      <c r="H156" s="42" t="str">
        <f t="shared" si="2"/>
        <v/>
      </c>
      <c r="I156" s="36" t="str">
        <f>IF(A156="Entfeuchtung",C156-($M$47*D156^$M$48),"")</f>
        <v/>
      </c>
      <c r="J156" s="36" t="str">
        <f>IF(A156="Entfeuchtung",($D$41-$M$6+$M$55-I156)/($D$41-$D$42+$M$55-I156)*100,"")</f>
        <v/>
      </c>
      <c r="K156" s="36" t="str">
        <f>IF(A156="Kuchenbildung",(C156-$M$10)/$D$18*1000,"")</f>
        <v/>
      </c>
      <c r="L156" s="36" t="str">
        <f>IF(A156="Kuchenbildung",IF(AND(ROW(L156)&gt;=($M$56+$M$51),ROW(L156)&lt;=($M$57-$M$52)),K156,#N/A),"")</f>
        <v/>
      </c>
      <c r="M156" s="36" t="e">
        <f t="shared" si="3"/>
        <v>#N/A</v>
      </c>
      <c r="N156" s="68" t="e">
        <f ca="1">M156*$M$27+$M$26</f>
        <v>#N/A</v>
      </c>
      <c r="O156" s="42" t="str">
        <f>IFERROR((IF(A156="Kuchenbildung",2/$M$27^2*(N156-$M$26),"")),#N/A)</f>
        <v/>
      </c>
      <c r="P156" s="42"/>
    </row>
    <row r="157" spans="1:16" ht="15" x14ac:dyDescent="0.25">
      <c r="A157"/>
      <c r="B157" s="69"/>
      <c r="C157"/>
      <c r="D157" s="69"/>
      <c r="E157"/>
      <c r="H157" s="42" t="str">
        <f t="shared" si="2"/>
        <v/>
      </c>
      <c r="I157" s="36" t="str">
        <f>IF(A157="Entfeuchtung",C157-($M$47*D157^$M$48),"")</f>
        <v/>
      </c>
      <c r="J157" s="36" t="str">
        <f>IF(A157="Entfeuchtung",($D$41-$M$6+$M$55-I157)/($D$41-$D$42+$M$55-I157)*100,"")</f>
        <v/>
      </c>
      <c r="K157" s="36" t="str">
        <f>IF(A157="Kuchenbildung",(C157-$M$10)/$D$18*1000,"")</f>
        <v/>
      </c>
      <c r="L157" s="36" t="str">
        <f>IF(A157="Kuchenbildung",IF(AND(ROW(L157)&gt;=($M$56+$M$51),ROW(L157)&lt;=($M$57-$M$52)),K157,#N/A),"")</f>
        <v/>
      </c>
      <c r="M157" s="36" t="e">
        <f t="shared" si="3"/>
        <v>#N/A</v>
      </c>
      <c r="N157" s="68" t="e">
        <f ca="1">M157*$M$27+$M$26</f>
        <v>#N/A</v>
      </c>
      <c r="O157" s="42" t="str">
        <f>IFERROR((IF(A157="Kuchenbildung",2/$M$27^2*(N157-$M$26),"")),#N/A)</f>
        <v/>
      </c>
      <c r="P157" s="42"/>
    </row>
    <row r="158" spans="1:16" ht="15" x14ac:dyDescent="0.25">
      <c r="A158"/>
      <c r="B158" s="69"/>
      <c r="C158"/>
      <c r="D158" s="69"/>
      <c r="E158"/>
      <c r="H158" s="42" t="str">
        <f t="shared" si="2"/>
        <v/>
      </c>
      <c r="I158" s="36" t="str">
        <f>IF(A158="Entfeuchtung",C158-($M$47*D158^$M$48),"")</f>
        <v/>
      </c>
      <c r="J158" s="36" t="str">
        <f>IF(A158="Entfeuchtung",($D$41-$M$6+$M$55-I158)/($D$41-$D$42+$M$55-I158)*100,"")</f>
        <v/>
      </c>
      <c r="K158" s="36" t="str">
        <f>IF(A158="Kuchenbildung",(C158-$M$10)/$D$18*1000,"")</f>
        <v/>
      </c>
      <c r="L158" s="36" t="str">
        <f>IF(A158="Kuchenbildung",IF(AND(ROW(L158)&gt;=($M$56+$M$51),ROW(L158)&lt;=($M$57-$M$52)),K158,#N/A),"")</f>
        <v/>
      </c>
      <c r="M158" s="36" t="e">
        <f t="shared" si="3"/>
        <v>#N/A</v>
      </c>
      <c r="N158" s="68" t="e">
        <f ca="1">M158*$M$27+$M$26</f>
        <v>#N/A</v>
      </c>
      <c r="O158" s="42" t="str">
        <f>IFERROR((IF(A158="Kuchenbildung",2/$M$27^2*(N158-$M$26),"")),#N/A)</f>
        <v/>
      </c>
      <c r="P158" s="42"/>
    </row>
    <row r="159" spans="1:16" ht="15" x14ac:dyDescent="0.25">
      <c r="A159"/>
      <c r="B159" s="69"/>
      <c r="C159"/>
      <c r="D159" s="69"/>
      <c r="E159"/>
      <c r="H159" s="42" t="str">
        <f t="shared" si="2"/>
        <v/>
      </c>
      <c r="I159" s="36" t="str">
        <f>IF(A159="Entfeuchtung",C159-($M$47*D159^$M$48),"")</f>
        <v/>
      </c>
      <c r="J159" s="36" t="str">
        <f>IF(A159="Entfeuchtung",($D$41-$M$6+$M$55-I159)/($D$41-$D$42+$M$55-I159)*100,"")</f>
        <v/>
      </c>
      <c r="K159" s="36" t="str">
        <f>IF(A159="Kuchenbildung",(C159-$M$10)/$D$18*1000,"")</f>
        <v/>
      </c>
      <c r="L159" s="36" t="str">
        <f>IF(A159="Kuchenbildung",IF(AND(ROW(L159)&gt;=($M$56+$M$51),ROW(L159)&lt;=($M$57-$M$52)),K159,#N/A),"")</f>
        <v/>
      </c>
      <c r="M159" s="36" t="e">
        <f t="shared" si="3"/>
        <v>#N/A</v>
      </c>
      <c r="N159" s="68" t="e">
        <f ca="1">M159*$M$27+$M$26</f>
        <v>#N/A</v>
      </c>
      <c r="O159" s="42" t="str">
        <f>IFERROR((IF(A159="Kuchenbildung",2/$M$27^2*(N159-$M$26),"")),#N/A)</f>
        <v/>
      </c>
      <c r="P159" s="42"/>
    </row>
    <row r="160" spans="1:16" ht="15" x14ac:dyDescent="0.25">
      <c r="A160"/>
      <c r="B160" s="69"/>
      <c r="C160"/>
      <c r="D160" s="69"/>
      <c r="E160"/>
      <c r="H160" s="42" t="str">
        <f t="shared" si="2"/>
        <v/>
      </c>
      <c r="I160" s="36" t="str">
        <f>IF(A160="Entfeuchtung",C160-($M$47*D160^$M$48),"")</f>
        <v/>
      </c>
      <c r="J160" s="36" t="str">
        <f>IF(A160="Entfeuchtung",($D$41-$M$6+$M$55-I160)/($D$41-$D$42+$M$55-I160)*100,"")</f>
        <v/>
      </c>
      <c r="K160" s="36" t="str">
        <f>IF(A160="Kuchenbildung",(C160-$M$10)/$D$18*1000,"")</f>
        <v/>
      </c>
      <c r="L160" s="36" t="str">
        <f>IF(A160="Kuchenbildung",IF(AND(ROW(L160)&gt;=($M$56+$M$51),ROW(L160)&lt;=($M$57-$M$52)),K160,#N/A),"")</f>
        <v/>
      </c>
      <c r="M160" s="36" t="e">
        <f t="shared" si="3"/>
        <v>#N/A</v>
      </c>
      <c r="N160" s="68" t="e">
        <f ca="1">M160*$M$27+$M$26</f>
        <v>#N/A</v>
      </c>
      <c r="O160" s="42" t="str">
        <f>IFERROR((IF(A160="Kuchenbildung",2/$M$27^2*(N160-$M$26),"")),#N/A)</f>
        <v/>
      </c>
      <c r="P160" s="42"/>
    </row>
    <row r="161" spans="1:16" ht="15" x14ac:dyDescent="0.25">
      <c r="A161"/>
      <c r="B161" s="69"/>
      <c r="C161"/>
      <c r="D161" s="69"/>
      <c r="E161"/>
      <c r="H161" s="42" t="str">
        <f t="shared" si="2"/>
        <v/>
      </c>
      <c r="I161" s="36" t="str">
        <f>IF(A161="Entfeuchtung",C161-($M$47*D161^$M$48),"")</f>
        <v/>
      </c>
      <c r="J161" s="36" t="str">
        <f>IF(A161="Entfeuchtung",($D$41-$M$6+$M$55-I161)/($D$41-$D$42+$M$55-I161)*100,"")</f>
        <v/>
      </c>
      <c r="K161" s="36" t="str">
        <f>IF(A161="Kuchenbildung",(C161-$M$10)/$D$18*1000,"")</f>
        <v/>
      </c>
      <c r="L161" s="36" t="str">
        <f>IF(A161="Kuchenbildung",IF(AND(ROW(L161)&gt;=($M$56+$M$51),ROW(L161)&lt;=($M$57-$M$52)),K161,#N/A),"")</f>
        <v/>
      </c>
      <c r="M161" s="36" t="e">
        <f t="shared" si="3"/>
        <v>#N/A</v>
      </c>
      <c r="N161" s="68" t="e">
        <f ca="1">M161*$M$27+$M$26</f>
        <v>#N/A</v>
      </c>
      <c r="O161" s="42" t="str">
        <f>IFERROR((IF(A161="Kuchenbildung",2/$M$27^2*(N161-$M$26),"")),#N/A)</f>
        <v/>
      </c>
      <c r="P161" s="42"/>
    </row>
    <row r="162" spans="1:16" ht="15" x14ac:dyDescent="0.25">
      <c r="A162"/>
      <c r="B162" s="69"/>
      <c r="C162"/>
      <c r="D162" s="69"/>
      <c r="E162"/>
      <c r="H162" s="42" t="str">
        <f t="shared" si="2"/>
        <v/>
      </c>
      <c r="I162" s="36" t="str">
        <f>IF(A162="Entfeuchtung",C162-($M$47*D162^$M$48),"")</f>
        <v/>
      </c>
      <c r="J162" s="36" t="str">
        <f>IF(A162="Entfeuchtung",($D$41-$M$6+$M$55-I162)/($D$41-$D$42+$M$55-I162)*100,"")</f>
        <v/>
      </c>
      <c r="K162" s="36" t="str">
        <f>IF(A162="Kuchenbildung",(C162-$M$10)/$D$18*1000,"")</f>
        <v/>
      </c>
      <c r="L162" s="36" t="str">
        <f>IF(A162="Kuchenbildung",IF(AND(ROW(L162)&gt;=($M$56+$M$51),ROW(L162)&lt;=($M$57-$M$52)),K162,#N/A),"")</f>
        <v/>
      </c>
      <c r="M162" s="36" t="e">
        <f t="shared" si="3"/>
        <v>#N/A</v>
      </c>
      <c r="N162" s="68" t="e">
        <f ca="1">M162*$M$27+$M$26</f>
        <v>#N/A</v>
      </c>
      <c r="O162" s="42" t="str">
        <f>IFERROR((IF(A162="Kuchenbildung",2/$M$27^2*(N162-$M$26),"")),#N/A)</f>
        <v/>
      </c>
      <c r="P162" s="42"/>
    </row>
    <row r="163" spans="1:16" ht="15" x14ac:dyDescent="0.25">
      <c r="A163"/>
      <c r="B163" s="69"/>
      <c r="C163"/>
      <c r="D163" s="69"/>
      <c r="E163"/>
      <c r="H163" s="42" t="str">
        <f t="shared" si="2"/>
        <v/>
      </c>
      <c r="I163" s="36" t="str">
        <f>IF(A163="Entfeuchtung",C163-($M$47*D163^$M$48),"")</f>
        <v/>
      </c>
      <c r="J163" s="36" t="str">
        <f>IF(A163="Entfeuchtung",($D$41-$M$6+$M$55-I163)/($D$41-$D$42+$M$55-I163)*100,"")</f>
        <v/>
      </c>
      <c r="K163" s="36" t="str">
        <f>IF(A163="Kuchenbildung",(C163-$M$10)/$D$18*1000,"")</f>
        <v/>
      </c>
      <c r="L163" s="36" t="str">
        <f>IF(A163="Kuchenbildung",IF(AND(ROW(L163)&gt;=($M$56+$M$51),ROW(L163)&lt;=($M$57-$M$52)),K163,#N/A),"")</f>
        <v/>
      </c>
      <c r="M163" s="36" t="e">
        <f t="shared" si="3"/>
        <v>#N/A</v>
      </c>
      <c r="N163" s="68" t="e">
        <f ca="1">M163*$M$27+$M$26</f>
        <v>#N/A</v>
      </c>
      <c r="O163" s="42" t="str">
        <f>IFERROR((IF(A163="Kuchenbildung",2/$M$27^2*(N163-$M$26),"")),#N/A)</f>
        <v/>
      </c>
      <c r="P163" s="42"/>
    </row>
    <row r="164" spans="1:16" ht="15" x14ac:dyDescent="0.25">
      <c r="A164"/>
      <c r="B164" s="69"/>
      <c r="C164"/>
      <c r="D164" s="69"/>
      <c r="E164"/>
      <c r="H164" s="42" t="str">
        <f t="shared" si="2"/>
        <v/>
      </c>
      <c r="I164" s="36" t="str">
        <f>IF(A164="Entfeuchtung",C164-($M$47*D164^$M$48),"")</f>
        <v/>
      </c>
      <c r="J164" s="36" t="str">
        <f>IF(A164="Entfeuchtung",($D$41-$M$6+$M$55-I164)/($D$41-$D$42+$M$55-I164)*100,"")</f>
        <v/>
      </c>
      <c r="K164" s="36" t="str">
        <f>IF(A164="Kuchenbildung",(C164-$M$10)/$D$18*1000,"")</f>
        <v/>
      </c>
      <c r="L164" s="36" t="str">
        <f>IF(A164="Kuchenbildung",IF(AND(ROW(L164)&gt;=($M$56+$M$51),ROW(L164)&lt;=($M$57-$M$52)),K164,#N/A),"")</f>
        <v/>
      </c>
      <c r="M164" s="36" t="e">
        <f t="shared" si="3"/>
        <v>#N/A</v>
      </c>
      <c r="N164" s="68" t="e">
        <f ca="1">M164*$M$27+$M$26</f>
        <v>#N/A</v>
      </c>
      <c r="O164" s="42" t="str">
        <f>IFERROR((IF(A164="Kuchenbildung",2/$M$27^2*(N164-$M$26),"")),#N/A)</f>
        <v/>
      </c>
      <c r="P164" s="42"/>
    </row>
    <row r="165" spans="1:16" ht="15" x14ac:dyDescent="0.25">
      <c r="A165"/>
      <c r="B165" s="69"/>
      <c r="C165"/>
      <c r="D165" s="69"/>
      <c r="E165"/>
      <c r="H165" s="42" t="str">
        <f t="shared" si="2"/>
        <v/>
      </c>
      <c r="I165" s="36" t="str">
        <f>IF(A165="Entfeuchtung",C165-($M$47*D165^$M$48),"")</f>
        <v/>
      </c>
      <c r="J165" s="36" t="str">
        <f>IF(A165="Entfeuchtung",($D$41-$M$6+$M$55-I165)/($D$41-$D$42+$M$55-I165)*100,"")</f>
        <v/>
      </c>
      <c r="K165" s="36" t="str">
        <f>IF(A165="Kuchenbildung",(C165-$M$10)/$D$18*1000,"")</f>
        <v/>
      </c>
      <c r="L165" s="36" t="str">
        <f>IF(A165="Kuchenbildung",IF(AND(ROW(L165)&gt;=($M$56+$M$51),ROW(L165)&lt;=($M$57-$M$52)),K165,#N/A),"")</f>
        <v/>
      </c>
      <c r="M165" s="36" t="e">
        <f t="shared" si="3"/>
        <v>#N/A</v>
      </c>
      <c r="N165" s="68" t="e">
        <f ca="1">M165*$M$27+$M$26</f>
        <v>#N/A</v>
      </c>
      <c r="O165" s="42" t="str">
        <f>IFERROR((IF(A165="Kuchenbildung",2/$M$27^2*(N165-$M$26),"")),#N/A)</f>
        <v/>
      </c>
      <c r="P165" s="42"/>
    </row>
    <row r="166" spans="1:16" ht="15" x14ac:dyDescent="0.25">
      <c r="A166"/>
      <c r="B166" s="69"/>
      <c r="C166"/>
      <c r="D166" s="69"/>
      <c r="E166"/>
      <c r="H166" s="42" t="str">
        <f t="shared" si="2"/>
        <v/>
      </c>
      <c r="I166" s="36" t="str">
        <f>IF(A166="Entfeuchtung",C166-($M$47*D166^$M$48),"")</f>
        <v/>
      </c>
      <c r="J166" s="36" t="str">
        <f>IF(A166="Entfeuchtung",($D$41-$M$6+$M$55-I166)/($D$41-$D$42+$M$55-I166)*100,"")</f>
        <v/>
      </c>
      <c r="K166" s="36" t="str">
        <f>IF(A166="Kuchenbildung",(C166-$M$10)/$D$18*1000,"")</f>
        <v/>
      </c>
      <c r="L166" s="36" t="str">
        <f>IF(A166="Kuchenbildung",IF(AND(ROW(L166)&gt;=($M$56+$M$51),ROW(L166)&lt;=($M$57-$M$52)),K166,#N/A),"")</f>
        <v/>
      </c>
      <c r="M166" s="36" t="e">
        <f t="shared" si="3"/>
        <v>#N/A</v>
      </c>
      <c r="N166" s="68" t="e">
        <f ca="1">M166*$M$27+$M$26</f>
        <v>#N/A</v>
      </c>
      <c r="O166" s="42" t="str">
        <f>IFERROR((IF(A166="Kuchenbildung",2/$M$27^2*(N166-$M$26),"")),#N/A)</f>
        <v/>
      </c>
      <c r="P166" s="42"/>
    </row>
    <row r="167" spans="1:16" ht="15" x14ac:dyDescent="0.25">
      <c r="A167"/>
      <c r="B167" s="69"/>
      <c r="C167"/>
      <c r="D167" s="69"/>
      <c r="E167"/>
      <c r="H167" s="42" t="str">
        <f t="shared" si="2"/>
        <v/>
      </c>
      <c r="I167" s="36" t="str">
        <f>IF(A167="Entfeuchtung",C167-($M$47*D167^$M$48),"")</f>
        <v/>
      </c>
      <c r="J167" s="36" t="str">
        <f>IF(A167="Entfeuchtung",($D$41-$M$6+$M$55-I167)/($D$41-$D$42+$M$55-I167)*100,"")</f>
        <v/>
      </c>
      <c r="K167" s="36" t="str">
        <f>IF(A167="Kuchenbildung",(C167-$M$10)/$D$18*1000,"")</f>
        <v/>
      </c>
      <c r="L167" s="36" t="str">
        <f>IF(A167="Kuchenbildung",IF(AND(ROW(L167)&gt;=($M$56+$M$51),ROW(L167)&lt;=($M$57-$M$52)),K167,#N/A),"")</f>
        <v/>
      </c>
      <c r="M167" s="36" t="e">
        <f t="shared" si="3"/>
        <v>#N/A</v>
      </c>
      <c r="N167" s="68" t="e">
        <f ca="1">M167*$M$27+$M$26</f>
        <v>#N/A</v>
      </c>
      <c r="O167" s="42" t="str">
        <f>IFERROR((IF(A167="Kuchenbildung",2/$M$27^2*(N167-$M$26),"")),#N/A)</f>
        <v/>
      </c>
      <c r="P167" s="42"/>
    </row>
    <row r="168" spans="1:16" ht="15" x14ac:dyDescent="0.25">
      <c r="A168"/>
      <c r="B168" s="69"/>
      <c r="C168"/>
      <c r="D168" s="69"/>
      <c r="E168"/>
      <c r="H168" s="42" t="str">
        <f t="shared" si="2"/>
        <v/>
      </c>
      <c r="I168" s="36" t="str">
        <f>IF(A168="Entfeuchtung",C168-($M$47*D168^$M$48),"")</f>
        <v/>
      </c>
      <c r="J168" s="36" t="str">
        <f>IF(A168="Entfeuchtung",($D$41-$M$6+$M$55-I168)/($D$41-$D$42+$M$55-I168)*100,"")</f>
        <v/>
      </c>
      <c r="K168" s="36" t="str">
        <f>IF(A168="Kuchenbildung",(C168-$M$10)/$D$18*1000,"")</f>
        <v/>
      </c>
      <c r="L168" s="36" t="str">
        <f>IF(A168="Kuchenbildung",IF(AND(ROW(L168)&gt;=($M$56+$M$51),ROW(L168)&lt;=($M$57-$M$52)),K168,#N/A),"")</f>
        <v/>
      </c>
      <c r="M168" s="36" t="e">
        <f t="shared" si="3"/>
        <v>#N/A</v>
      </c>
      <c r="N168" s="68" t="e">
        <f ca="1">M168*$M$27+$M$26</f>
        <v>#N/A</v>
      </c>
      <c r="O168" s="42" t="str">
        <f>IFERROR((IF(A168="Kuchenbildung",2/$M$27^2*(N168-$M$26),"")),#N/A)</f>
        <v/>
      </c>
      <c r="P168" s="42"/>
    </row>
    <row r="169" spans="1:16" ht="15" x14ac:dyDescent="0.25">
      <c r="A169"/>
      <c r="B169" s="69"/>
      <c r="C169"/>
      <c r="D169" s="69"/>
      <c r="E169"/>
      <c r="H169" s="42" t="str">
        <f t="shared" si="2"/>
        <v/>
      </c>
      <c r="I169" s="36" t="str">
        <f>IF(A169="Entfeuchtung",C169-($M$47*D169^$M$48),"")</f>
        <v/>
      </c>
      <c r="J169" s="36" t="str">
        <f>IF(A169="Entfeuchtung",($D$41-$M$6+$M$55-I169)/($D$41-$D$42+$M$55-I169)*100,"")</f>
        <v/>
      </c>
      <c r="K169" s="36" t="str">
        <f>IF(A169="Kuchenbildung",(C169-$M$10)/$D$18*1000,"")</f>
        <v/>
      </c>
      <c r="L169" s="36" t="str">
        <f>IF(A169="Kuchenbildung",IF(AND(ROW(L169)&gt;=($M$56+$M$51),ROW(L169)&lt;=($M$57-$M$52)),K169,#N/A),"")</f>
        <v/>
      </c>
      <c r="M169" s="36" t="e">
        <f t="shared" si="3"/>
        <v>#N/A</v>
      </c>
      <c r="N169" s="68" t="e">
        <f ca="1">M169*$M$27+$M$26</f>
        <v>#N/A</v>
      </c>
      <c r="O169" s="42" t="str">
        <f>IFERROR((IF(A169="Kuchenbildung",2/$M$27^2*(N169-$M$26),"")),#N/A)</f>
        <v/>
      </c>
      <c r="P169" s="42"/>
    </row>
    <row r="170" spans="1:16" ht="15" x14ac:dyDescent="0.25">
      <c r="A170"/>
      <c r="B170" s="69"/>
      <c r="C170"/>
      <c r="D170" s="69"/>
      <c r="E170"/>
      <c r="H170" s="42" t="str">
        <f t="shared" si="2"/>
        <v/>
      </c>
      <c r="I170" s="36" t="str">
        <f>IF(A170="Entfeuchtung",C170-($M$47*D170^$M$48),"")</f>
        <v/>
      </c>
      <c r="J170" s="36" t="str">
        <f>IF(A170="Entfeuchtung",($D$41-$M$6+$M$55-I170)/($D$41-$D$42+$M$55-I170)*100,"")</f>
        <v/>
      </c>
      <c r="K170" s="36" t="str">
        <f>IF(A170="Kuchenbildung",(C170-$M$10)/$D$18*1000,"")</f>
        <v/>
      </c>
      <c r="L170" s="36" t="str">
        <f>IF(A170="Kuchenbildung",IF(AND(ROW(L170)&gt;=($M$56+$M$51),ROW(L170)&lt;=($M$57-$M$52)),K170,#N/A),"")</f>
        <v/>
      </c>
      <c r="M170" s="36" t="e">
        <f t="shared" si="3"/>
        <v>#N/A</v>
      </c>
      <c r="N170" s="68" t="e">
        <f ca="1">M170*$M$27+$M$26</f>
        <v>#N/A</v>
      </c>
      <c r="O170" s="42" t="str">
        <f>IFERROR((IF(A170="Kuchenbildung",2/$M$27^2*(N170-$M$26),"")),#N/A)</f>
        <v/>
      </c>
      <c r="P170" s="42"/>
    </row>
    <row r="171" spans="1:16" ht="15" x14ac:dyDescent="0.25">
      <c r="A171"/>
      <c r="B171" s="69"/>
      <c r="C171"/>
      <c r="D171" s="69"/>
      <c r="E171"/>
      <c r="H171" s="42" t="str">
        <f t="shared" si="2"/>
        <v/>
      </c>
      <c r="I171" s="36" t="str">
        <f>IF(A171="Entfeuchtung",C171-($M$47*D171^$M$48),"")</f>
        <v/>
      </c>
      <c r="J171" s="36" t="str">
        <f>IF(A171="Entfeuchtung",($D$41-$M$6+$M$55-I171)/($D$41-$D$42+$M$55-I171)*100,"")</f>
        <v/>
      </c>
      <c r="K171" s="36" t="str">
        <f>IF(A171="Kuchenbildung",(C171-$M$10)/$D$18*1000,"")</f>
        <v/>
      </c>
      <c r="L171" s="36" t="str">
        <f>IF(A171="Kuchenbildung",IF(AND(ROW(L171)&gt;=($M$56+$M$51),ROW(L171)&lt;=($M$57-$M$52)),K171,#N/A),"")</f>
        <v/>
      </c>
      <c r="M171" s="36" t="e">
        <f t="shared" si="3"/>
        <v>#N/A</v>
      </c>
      <c r="N171" s="68" t="e">
        <f ca="1">M171*$M$27+$M$26</f>
        <v>#N/A</v>
      </c>
      <c r="O171" s="42" t="str">
        <f>IFERROR((IF(A171="Kuchenbildung",2/$M$27^2*(N171-$M$26),"")),#N/A)</f>
        <v/>
      </c>
      <c r="P171" s="42"/>
    </row>
    <row r="172" spans="1:16" ht="15" x14ac:dyDescent="0.25">
      <c r="A172"/>
      <c r="B172" s="69"/>
      <c r="C172"/>
      <c r="D172" s="69"/>
      <c r="E172"/>
      <c r="H172" s="42" t="str">
        <f t="shared" si="2"/>
        <v/>
      </c>
      <c r="I172" s="36" t="str">
        <f>IF(A172="Entfeuchtung",C172-($M$47*D172^$M$48),"")</f>
        <v/>
      </c>
      <c r="J172" s="36" t="str">
        <f>IF(A172="Entfeuchtung",($D$41-$M$6+$M$55-I172)/($D$41-$D$42+$M$55-I172)*100,"")</f>
        <v/>
      </c>
      <c r="K172" s="36" t="str">
        <f>IF(A172="Kuchenbildung",(C172-$M$10)/$D$18*1000,"")</f>
        <v/>
      </c>
      <c r="L172" s="36" t="str">
        <f>IF(A172="Kuchenbildung",IF(AND(ROW(L172)&gt;=($M$56+$M$51),ROW(L172)&lt;=($M$57-$M$52)),K172,#N/A),"")</f>
        <v/>
      </c>
      <c r="M172" s="36" t="e">
        <f t="shared" si="3"/>
        <v>#N/A</v>
      </c>
      <c r="N172" s="68" t="e">
        <f ca="1">M172*$M$27+$M$26</f>
        <v>#N/A</v>
      </c>
      <c r="O172" s="42" t="str">
        <f>IFERROR((IF(A172="Kuchenbildung",2/$M$27^2*(N172-$M$26),"")),#N/A)</f>
        <v/>
      </c>
      <c r="P172" s="42"/>
    </row>
    <row r="173" spans="1:16" ht="15" x14ac:dyDescent="0.25">
      <c r="A173"/>
      <c r="B173" s="69"/>
      <c r="C173"/>
      <c r="D173" s="69"/>
      <c r="E173"/>
      <c r="H173" s="42" t="str">
        <f t="shared" si="2"/>
        <v/>
      </c>
      <c r="I173" s="36" t="str">
        <f>IF(A173="Entfeuchtung",C173-($M$47*D173^$M$48),"")</f>
        <v/>
      </c>
      <c r="J173" s="36" t="str">
        <f>IF(A173="Entfeuchtung",($D$41-$M$6+$M$55-I173)/($D$41-$D$42+$M$55-I173)*100,"")</f>
        <v/>
      </c>
      <c r="K173" s="36" t="str">
        <f>IF(A173="Kuchenbildung",(C173-$M$10)/$D$18*1000,"")</f>
        <v/>
      </c>
      <c r="L173" s="36" t="str">
        <f>IF(A173="Kuchenbildung",IF(AND(ROW(L173)&gt;=($M$56+$M$51),ROW(L173)&lt;=($M$57-$M$52)),K173,#N/A),"")</f>
        <v/>
      </c>
      <c r="M173" s="36" t="e">
        <f t="shared" si="3"/>
        <v>#N/A</v>
      </c>
      <c r="N173" s="68" t="e">
        <f ca="1">M173*$M$27+$M$26</f>
        <v>#N/A</v>
      </c>
      <c r="O173" s="42" t="str">
        <f>IFERROR((IF(A173="Kuchenbildung",2/$M$27^2*(N173-$M$26),"")),#N/A)</f>
        <v/>
      </c>
      <c r="P173" s="42"/>
    </row>
    <row r="174" spans="1:16" ht="15" x14ac:dyDescent="0.25">
      <c r="A174"/>
      <c r="B174" s="69"/>
      <c r="C174"/>
      <c r="D174" s="69"/>
      <c r="E174"/>
      <c r="H174" s="42" t="str">
        <f t="shared" si="2"/>
        <v/>
      </c>
      <c r="I174" s="36" t="str">
        <f>IF(A174="Entfeuchtung",C174-($M$47*D174^$M$48),"")</f>
        <v/>
      </c>
      <c r="J174" s="36" t="str">
        <f>IF(A174="Entfeuchtung",($D$41-$M$6+$M$55-I174)/($D$41-$D$42+$M$55-I174)*100,"")</f>
        <v/>
      </c>
      <c r="K174" s="36" t="str">
        <f>IF(A174="Kuchenbildung",(C174-$M$10)/$D$18*1000,"")</f>
        <v/>
      </c>
      <c r="L174" s="36" t="str">
        <f>IF(A174="Kuchenbildung",IF(AND(ROW(L174)&gt;=($M$56+$M$51),ROW(L174)&lt;=($M$57-$M$52)),K174,#N/A),"")</f>
        <v/>
      </c>
      <c r="M174" s="36" t="e">
        <f t="shared" si="3"/>
        <v>#N/A</v>
      </c>
      <c r="N174" s="68" t="e">
        <f ca="1">M174*$M$27+$M$26</f>
        <v>#N/A</v>
      </c>
      <c r="O174" s="42" t="str">
        <f>IFERROR((IF(A174="Kuchenbildung",2/$M$27^2*(N174-$M$26),"")),#N/A)</f>
        <v/>
      </c>
      <c r="P174" s="42"/>
    </row>
    <row r="175" spans="1:16" ht="15" x14ac:dyDescent="0.25">
      <c r="A175"/>
      <c r="B175" s="69"/>
      <c r="C175"/>
      <c r="D175" s="69"/>
      <c r="E175"/>
      <c r="H175" s="42" t="str">
        <f t="shared" si="2"/>
        <v/>
      </c>
      <c r="I175" s="36" t="str">
        <f>IF(A175="Entfeuchtung",C175-($M$47*D175^$M$48),"")</f>
        <v/>
      </c>
      <c r="J175" s="36" t="str">
        <f>IF(A175="Entfeuchtung",($D$41-$M$6+$M$55-I175)/($D$41-$D$42+$M$55-I175)*100,"")</f>
        <v/>
      </c>
      <c r="K175" s="36" t="str">
        <f>IF(A175="Kuchenbildung",(C175-$M$10)/$D$18*1000,"")</f>
        <v/>
      </c>
      <c r="L175" s="36" t="str">
        <f>IF(A175="Kuchenbildung",IF(AND(ROW(L175)&gt;=($M$56+$M$51),ROW(L175)&lt;=($M$57-$M$52)),K175,#N/A),"")</f>
        <v/>
      </c>
      <c r="M175" s="36" t="e">
        <f t="shared" si="3"/>
        <v>#N/A</v>
      </c>
      <c r="N175" s="68" t="e">
        <f ca="1">M175*$M$27+$M$26</f>
        <v>#N/A</v>
      </c>
      <c r="O175" s="42" t="str">
        <f>IFERROR((IF(A175="Kuchenbildung",2/$M$27^2*(N175-$M$26),"")),#N/A)</f>
        <v/>
      </c>
      <c r="P175" s="42"/>
    </row>
    <row r="176" spans="1:16" ht="15" x14ac:dyDescent="0.25">
      <c r="A176"/>
      <c r="B176" s="69"/>
      <c r="C176"/>
      <c r="D176" s="69"/>
      <c r="E176"/>
      <c r="H176" s="42" t="str">
        <f t="shared" si="2"/>
        <v/>
      </c>
      <c r="I176" s="36" t="str">
        <f>IF(A176="Entfeuchtung",C176-($M$47*D176^$M$48),"")</f>
        <v/>
      </c>
      <c r="J176" s="36" t="str">
        <f>IF(A176="Entfeuchtung",($D$41-$M$6+$M$55-I176)/($D$41-$D$42+$M$55-I176)*100,"")</f>
        <v/>
      </c>
      <c r="K176" s="36" t="str">
        <f>IF(A176="Kuchenbildung",(C176-$M$10)/$D$18*1000,"")</f>
        <v/>
      </c>
      <c r="L176" s="36" t="str">
        <f>IF(A176="Kuchenbildung",IF(AND(ROW(L176)&gt;=($M$56+$M$51),ROW(L176)&lt;=($M$57-$M$52)),K176,#N/A),"")</f>
        <v/>
      </c>
      <c r="M176" s="36" t="e">
        <f t="shared" si="3"/>
        <v>#N/A</v>
      </c>
      <c r="N176" s="68" t="e">
        <f ca="1">M176*$M$27+$M$26</f>
        <v>#N/A</v>
      </c>
      <c r="O176" s="42" t="str">
        <f>IFERROR((IF(A176="Kuchenbildung",2/$M$27^2*(N176-$M$26),"")),#N/A)</f>
        <v/>
      </c>
      <c r="P176" s="42"/>
    </row>
    <row r="177" spans="1:16" ht="15" x14ac:dyDescent="0.25">
      <c r="A177"/>
      <c r="B177" s="69"/>
      <c r="C177"/>
      <c r="D177" s="69"/>
      <c r="E177"/>
      <c r="H177" s="42" t="str">
        <f t="shared" si="2"/>
        <v/>
      </c>
      <c r="I177" s="36" t="str">
        <f>IF(A177="Entfeuchtung",C177-($M$47*D177^$M$48),"")</f>
        <v/>
      </c>
      <c r="J177" s="36" t="str">
        <f>IF(A177="Entfeuchtung",($D$41-$M$6+$M$55-I177)/($D$41-$D$42+$M$55-I177)*100,"")</f>
        <v/>
      </c>
      <c r="K177" s="36" t="str">
        <f>IF(A177="Kuchenbildung",(C177-$M$10)/$D$18*1000,"")</f>
        <v/>
      </c>
      <c r="L177" s="36" t="str">
        <f>IF(A177="Kuchenbildung",IF(AND(ROW(L177)&gt;=($M$56+$M$51),ROW(L177)&lt;=($M$57-$M$52)),K177,#N/A),"")</f>
        <v/>
      </c>
      <c r="M177" s="36" t="e">
        <f t="shared" si="3"/>
        <v>#N/A</v>
      </c>
      <c r="N177" s="68" t="e">
        <f ca="1">M177*$M$27+$M$26</f>
        <v>#N/A</v>
      </c>
      <c r="O177" s="42" t="str">
        <f>IFERROR((IF(A177="Kuchenbildung",2/$M$27^2*(N177-$M$26),"")),#N/A)</f>
        <v/>
      </c>
      <c r="P177" s="42"/>
    </row>
    <row r="178" spans="1:16" ht="15" x14ac:dyDescent="0.25">
      <c r="A178"/>
      <c r="B178" s="69"/>
      <c r="C178"/>
      <c r="D178" s="69"/>
      <c r="E178"/>
      <c r="H178" s="42" t="str">
        <f t="shared" si="2"/>
        <v/>
      </c>
      <c r="I178" s="36" t="str">
        <f>IF(A178="Entfeuchtung",C178-($M$47*D178^$M$48),"")</f>
        <v/>
      </c>
      <c r="J178" s="36" t="str">
        <f>IF(A178="Entfeuchtung",($D$41-$M$6+$M$55-I178)/($D$41-$D$42+$M$55-I178)*100,"")</f>
        <v/>
      </c>
      <c r="K178" s="36" t="str">
        <f>IF(A178="Kuchenbildung",(C178-$M$10)/$D$18*1000,"")</f>
        <v/>
      </c>
      <c r="L178" s="36" t="str">
        <f>IF(A178="Kuchenbildung",IF(AND(ROW(L178)&gt;=($M$56+$M$51),ROW(L178)&lt;=($M$57-$M$52)),K178,#N/A),"")</f>
        <v/>
      </c>
      <c r="M178" s="36" t="e">
        <f t="shared" si="3"/>
        <v>#N/A</v>
      </c>
      <c r="N178" s="68" t="e">
        <f ca="1">M178*$M$27+$M$26</f>
        <v>#N/A</v>
      </c>
      <c r="O178" s="42" t="str">
        <f>IFERROR((IF(A178="Kuchenbildung",2/$M$27^2*(N178-$M$26),"")),#N/A)</f>
        <v/>
      </c>
      <c r="P178" s="42"/>
    </row>
    <row r="179" spans="1:16" ht="15" x14ac:dyDescent="0.25">
      <c r="A179"/>
      <c r="B179" s="69"/>
      <c r="C179"/>
      <c r="D179" s="69"/>
      <c r="E179"/>
      <c r="H179" s="42" t="str">
        <f t="shared" si="2"/>
        <v/>
      </c>
      <c r="I179" s="36" t="str">
        <f>IF(A179="Entfeuchtung",C179-($M$47*D179^$M$48),"")</f>
        <v/>
      </c>
      <c r="J179" s="36" t="str">
        <f>IF(A179="Entfeuchtung",($D$41-$M$6+$M$55-I179)/($D$41-$D$42+$M$55-I179)*100,"")</f>
        <v/>
      </c>
      <c r="K179" s="36" t="str">
        <f>IF(A179="Kuchenbildung",(C179-$M$10)/$D$18*1000,"")</f>
        <v/>
      </c>
      <c r="L179" s="36" t="str">
        <f>IF(A179="Kuchenbildung",IF(AND(ROW(L179)&gt;=($M$56+$M$51),ROW(L179)&lt;=($M$57-$M$52)),K179,#N/A),"")</f>
        <v/>
      </c>
      <c r="M179" s="36" t="e">
        <f t="shared" si="3"/>
        <v>#N/A</v>
      </c>
      <c r="N179" s="68" t="e">
        <f ca="1">M179*$M$27+$M$26</f>
        <v>#N/A</v>
      </c>
      <c r="O179" s="42" t="str">
        <f>IFERROR((IF(A179="Kuchenbildung",2/$M$27^2*(N179-$M$26),"")),#N/A)</f>
        <v/>
      </c>
      <c r="P179" s="42"/>
    </row>
    <row r="180" spans="1:16" ht="15" x14ac:dyDescent="0.25">
      <c r="A180"/>
      <c r="B180" s="69"/>
      <c r="C180"/>
      <c r="D180" s="69"/>
      <c r="E180"/>
      <c r="H180" s="42" t="str">
        <f t="shared" si="2"/>
        <v/>
      </c>
      <c r="I180" s="36" t="str">
        <f>IF(A180="Entfeuchtung",C180-($M$47*D180^$M$48),"")</f>
        <v/>
      </c>
      <c r="J180" s="36" t="str">
        <f>IF(A180="Entfeuchtung",($D$41-$M$6+$M$55-I180)/($D$41-$D$42+$M$55-I180)*100,"")</f>
        <v/>
      </c>
      <c r="K180" s="36" t="str">
        <f>IF(A180="Kuchenbildung",(C180-$M$10)/$D$18*1000,"")</f>
        <v/>
      </c>
      <c r="L180" s="36" t="str">
        <f>IF(A180="Kuchenbildung",IF(AND(ROW(L180)&gt;=($M$56+$M$51),ROW(L180)&lt;=($M$57-$M$52)),K180,#N/A),"")</f>
        <v/>
      </c>
      <c r="M180" s="36" t="e">
        <f t="shared" si="3"/>
        <v>#N/A</v>
      </c>
      <c r="N180" s="68" t="e">
        <f ca="1">M180*$M$27+$M$26</f>
        <v>#N/A</v>
      </c>
      <c r="O180" s="42" t="str">
        <f>IFERROR((IF(A180="Kuchenbildung",2/$M$27^2*(N180-$M$26),"")),#N/A)</f>
        <v/>
      </c>
      <c r="P180" s="42"/>
    </row>
    <row r="181" spans="1:16" ht="15" x14ac:dyDescent="0.25">
      <c r="A181"/>
      <c r="B181" s="69"/>
      <c r="C181"/>
      <c r="D181" s="69"/>
      <c r="E181"/>
      <c r="H181" s="42" t="str">
        <f t="shared" si="2"/>
        <v/>
      </c>
      <c r="I181" s="36" t="str">
        <f>IF(A181="Entfeuchtung",C181-($M$47*D181^$M$48),"")</f>
        <v/>
      </c>
      <c r="J181" s="36" t="str">
        <f>IF(A181="Entfeuchtung",($D$41-$M$6+$M$55-I181)/($D$41-$D$42+$M$55-I181)*100,"")</f>
        <v/>
      </c>
      <c r="K181" s="36" t="str">
        <f>IF(A181="Kuchenbildung",(C181-$M$10)/$D$18*1000,"")</f>
        <v/>
      </c>
      <c r="L181" s="36" t="str">
        <f>IF(A181="Kuchenbildung",IF(AND(ROW(L181)&gt;=($M$56+$M$51),ROW(L181)&lt;=($M$57-$M$52)),K181,#N/A),"")</f>
        <v/>
      </c>
      <c r="M181" s="36" t="e">
        <f t="shared" si="3"/>
        <v>#N/A</v>
      </c>
      <c r="N181" s="68" t="e">
        <f ca="1">M181*$M$27+$M$26</f>
        <v>#N/A</v>
      </c>
      <c r="O181" s="42" t="str">
        <f>IFERROR((IF(A181="Kuchenbildung",2/$M$27^2*(N181-$M$26),"")),#N/A)</f>
        <v/>
      </c>
      <c r="P181" s="42"/>
    </row>
    <row r="182" spans="1:16" ht="15" x14ac:dyDescent="0.25">
      <c r="A182"/>
      <c r="B182" s="69"/>
      <c r="C182"/>
      <c r="D182" s="69"/>
      <c r="E182"/>
      <c r="H182" s="42" t="str">
        <f t="shared" si="2"/>
        <v/>
      </c>
      <c r="I182" s="36" t="str">
        <f>IF(A182="Entfeuchtung",C182-($M$47*D182^$M$48),"")</f>
        <v/>
      </c>
      <c r="J182" s="36" t="str">
        <f>IF(A182="Entfeuchtung",($D$41-$M$6+$M$55-I182)/($D$41-$D$42+$M$55-I182)*100,"")</f>
        <v/>
      </c>
      <c r="K182" s="36" t="str">
        <f>IF(A182="Kuchenbildung",(C182-$M$10)/$D$18*1000,"")</f>
        <v/>
      </c>
      <c r="L182" s="36" t="str">
        <f>IF(A182="Kuchenbildung",IF(AND(ROW(L182)&gt;=($M$56+$M$51),ROW(L182)&lt;=($M$57-$M$52)),K182,#N/A),"")</f>
        <v/>
      </c>
      <c r="M182" s="36" t="e">
        <f t="shared" si="3"/>
        <v>#N/A</v>
      </c>
      <c r="N182" s="68" t="e">
        <f ca="1">M182*$M$27+$M$26</f>
        <v>#N/A</v>
      </c>
      <c r="O182" s="42" t="str">
        <f>IFERROR((IF(A182="Kuchenbildung",2/$M$27^2*(N182-$M$26),"")),#N/A)</f>
        <v/>
      </c>
      <c r="P182" s="42"/>
    </row>
    <row r="183" spans="1:16" ht="15" x14ac:dyDescent="0.25">
      <c r="A183"/>
      <c r="B183" s="69"/>
      <c r="C183"/>
      <c r="D183" s="69"/>
      <c r="E183"/>
      <c r="H183" s="42" t="str">
        <f t="shared" si="2"/>
        <v/>
      </c>
      <c r="I183" s="36" t="str">
        <f>IF(A183="Entfeuchtung",C183-($M$47*D183^$M$48),"")</f>
        <v/>
      </c>
      <c r="J183" s="36" t="str">
        <f>IF(A183="Entfeuchtung",($D$41-$M$6+$M$55-I183)/($D$41-$D$42+$M$55-I183)*100,"")</f>
        <v/>
      </c>
      <c r="K183" s="36" t="str">
        <f>IF(A183="Kuchenbildung",(C183-$M$10)/$D$18*1000,"")</f>
        <v/>
      </c>
      <c r="L183" s="36" t="str">
        <f>IF(A183="Kuchenbildung",IF(AND(ROW(L183)&gt;=($M$56+$M$51),ROW(L183)&lt;=($M$57-$M$52)),K183,#N/A),"")</f>
        <v/>
      </c>
      <c r="M183" s="36" t="e">
        <f t="shared" si="3"/>
        <v>#N/A</v>
      </c>
      <c r="N183" s="68" t="e">
        <f ca="1">M183*$M$27+$M$26</f>
        <v>#N/A</v>
      </c>
      <c r="O183" s="42" t="str">
        <f>IFERROR((IF(A183="Kuchenbildung",2/$M$27^2*(N183-$M$26),"")),#N/A)</f>
        <v/>
      </c>
      <c r="P183" s="42"/>
    </row>
    <row r="184" spans="1:16" ht="15" x14ac:dyDescent="0.25">
      <c r="A184"/>
      <c r="B184" s="69"/>
      <c r="C184"/>
      <c r="D184" s="69"/>
      <c r="E184"/>
      <c r="H184" s="42" t="str">
        <f t="shared" si="2"/>
        <v/>
      </c>
      <c r="I184" s="36" t="str">
        <f>IF(A184="Entfeuchtung",C184-($M$47*D184^$M$48),"")</f>
        <v/>
      </c>
      <c r="J184" s="36" t="str">
        <f>IF(A184="Entfeuchtung",($D$41-$M$6+$M$55-I184)/($D$41-$D$42+$M$55-I184)*100,"")</f>
        <v/>
      </c>
      <c r="K184" s="36" t="str">
        <f>IF(A184="Kuchenbildung",(C184-$M$10)/$D$18*1000,"")</f>
        <v/>
      </c>
      <c r="L184" s="36" t="str">
        <f>IF(A184="Kuchenbildung",IF(AND(ROW(L184)&gt;=($M$56+$M$51),ROW(L184)&lt;=($M$57-$M$52)),K184,#N/A),"")</f>
        <v/>
      </c>
      <c r="M184" s="36" t="e">
        <f t="shared" si="3"/>
        <v>#N/A</v>
      </c>
      <c r="N184" s="68" t="e">
        <f ca="1">M184*$M$27+$M$26</f>
        <v>#N/A</v>
      </c>
      <c r="O184" s="42" t="str">
        <f>IFERROR((IF(A184="Kuchenbildung",2/$M$27^2*(N184-$M$26),"")),#N/A)</f>
        <v/>
      </c>
      <c r="P184" s="42"/>
    </row>
    <row r="185" spans="1:16" ht="15" x14ac:dyDescent="0.25">
      <c r="A185"/>
      <c r="B185" s="69"/>
      <c r="C185"/>
      <c r="D185" s="69"/>
      <c r="E185"/>
      <c r="H185" s="42" t="str">
        <f t="shared" si="2"/>
        <v/>
      </c>
      <c r="I185" s="36" t="str">
        <f>IF(A185="Entfeuchtung",C185-($M$47*D185^$M$48),"")</f>
        <v/>
      </c>
      <c r="J185" s="36" t="str">
        <f>IF(A185="Entfeuchtung",($D$41-$M$6+$M$55-I185)/($D$41-$D$42+$M$55-I185)*100,"")</f>
        <v/>
      </c>
      <c r="K185" s="36" t="str">
        <f>IF(A185="Kuchenbildung",(C185-$M$10)/$D$18*1000,"")</f>
        <v/>
      </c>
      <c r="L185" s="36" t="str">
        <f>IF(A185="Kuchenbildung",IF(AND(ROW(L185)&gt;=($M$56+$M$51),ROW(L185)&lt;=($M$57-$M$52)),K185,#N/A),"")</f>
        <v/>
      </c>
      <c r="M185" s="36" t="e">
        <f t="shared" si="3"/>
        <v>#N/A</v>
      </c>
      <c r="N185" s="68" t="e">
        <f ca="1">M185*$M$27+$M$26</f>
        <v>#N/A</v>
      </c>
      <c r="O185" s="42" t="str">
        <f>IFERROR((IF(A185="Kuchenbildung",2/$M$27^2*(N185-$M$26),"")),#N/A)</f>
        <v/>
      </c>
      <c r="P185" s="42"/>
    </row>
    <row r="186" spans="1:16" ht="15" x14ac:dyDescent="0.25">
      <c r="A186"/>
      <c r="B186" s="69"/>
      <c r="C186"/>
      <c r="D186" s="69"/>
      <c r="E186"/>
      <c r="H186" s="42" t="str">
        <f t="shared" si="2"/>
        <v/>
      </c>
      <c r="I186" s="36" t="str">
        <f>IF(A186="Entfeuchtung",C186-($M$47*D186^$M$48),"")</f>
        <v/>
      </c>
      <c r="J186" s="36" t="str">
        <f>IF(A186="Entfeuchtung",($D$41-$M$6+$M$55-I186)/($D$41-$D$42+$M$55-I186)*100,"")</f>
        <v/>
      </c>
      <c r="K186" s="36" t="str">
        <f>IF(A186="Kuchenbildung",(C186-$M$10)/$D$18*1000,"")</f>
        <v/>
      </c>
      <c r="L186" s="36" t="str">
        <f>IF(A186="Kuchenbildung",IF(AND(ROW(L186)&gt;=($M$56+$M$51),ROW(L186)&lt;=($M$57-$M$52)),K186,#N/A),"")</f>
        <v/>
      </c>
      <c r="M186" s="36" t="e">
        <f t="shared" si="3"/>
        <v>#N/A</v>
      </c>
      <c r="N186" s="68" t="e">
        <f ca="1">M186*$M$27+$M$26</f>
        <v>#N/A</v>
      </c>
      <c r="O186" s="42" t="str">
        <f>IFERROR((IF(A186="Kuchenbildung",2/$M$27^2*(N186-$M$26),"")),#N/A)</f>
        <v/>
      </c>
      <c r="P186" s="42"/>
    </row>
    <row r="187" spans="1:16" ht="15" x14ac:dyDescent="0.25">
      <c r="A187"/>
      <c r="B187" s="69"/>
      <c r="C187"/>
      <c r="D187" s="69"/>
      <c r="E187"/>
      <c r="H187" s="42" t="str">
        <f t="shared" si="2"/>
        <v/>
      </c>
      <c r="I187" s="36" t="str">
        <f>IF(A187="Entfeuchtung",C187-($M$47*D187^$M$48),"")</f>
        <v/>
      </c>
      <c r="J187" s="36" t="str">
        <f>IF(A187="Entfeuchtung",($D$41-$M$6+$M$55-I187)/($D$41-$D$42+$M$55-I187)*100,"")</f>
        <v/>
      </c>
      <c r="K187" s="36" t="str">
        <f>IF(A187="Kuchenbildung",(C187-$M$10)/$D$18*1000,"")</f>
        <v/>
      </c>
      <c r="L187" s="36" t="str">
        <f>IF(A187="Kuchenbildung",IF(AND(ROW(L187)&gt;=($M$56+$M$51),ROW(L187)&lt;=($M$57-$M$52)),K187,#N/A),"")</f>
        <v/>
      </c>
      <c r="M187" s="36" t="e">
        <f t="shared" si="3"/>
        <v>#N/A</v>
      </c>
      <c r="N187" s="68" t="e">
        <f ca="1">M187*$M$27+$M$26</f>
        <v>#N/A</v>
      </c>
      <c r="O187" s="42" t="str">
        <f>IFERROR((IF(A187="Kuchenbildung",2/$M$27^2*(N187-$M$26),"")),#N/A)</f>
        <v/>
      </c>
      <c r="P187" s="42"/>
    </row>
    <row r="188" spans="1:16" ht="15" x14ac:dyDescent="0.25">
      <c r="A188"/>
      <c r="B188" s="69"/>
      <c r="C188"/>
      <c r="D188" s="69"/>
      <c r="E188"/>
      <c r="H188" s="42" t="str">
        <f t="shared" si="2"/>
        <v/>
      </c>
      <c r="I188" s="36" t="str">
        <f>IF(A188="Entfeuchtung",C188-($M$47*D188^$M$48),"")</f>
        <v/>
      </c>
      <c r="J188" s="36" t="str">
        <f>IF(A188="Entfeuchtung",($D$41-$M$6+$M$55-I188)/($D$41-$D$42+$M$55-I188)*100,"")</f>
        <v/>
      </c>
      <c r="K188" s="36" t="str">
        <f>IF(A188="Kuchenbildung",(C188-$M$10)/$D$18*1000,"")</f>
        <v/>
      </c>
      <c r="L188" s="36" t="str">
        <f>IF(A188="Kuchenbildung",IF(AND(ROW(L188)&gt;=($M$56+$M$51),ROW(L188)&lt;=($M$57-$M$52)),K188,#N/A),"")</f>
        <v/>
      </c>
      <c r="M188" s="36" t="e">
        <f t="shared" si="3"/>
        <v>#N/A</v>
      </c>
      <c r="N188" s="68" t="e">
        <f ca="1">M188*$M$27+$M$26</f>
        <v>#N/A</v>
      </c>
      <c r="O188" s="42" t="str">
        <f>IFERROR((IF(A188="Kuchenbildung",2/$M$27^2*(N188-$M$26),"")),#N/A)</f>
        <v/>
      </c>
      <c r="P188" s="42"/>
    </row>
    <row r="189" spans="1:16" ht="15" x14ac:dyDescent="0.25">
      <c r="A189"/>
      <c r="B189" s="69"/>
      <c r="C189"/>
      <c r="D189" s="69"/>
      <c r="E189"/>
      <c r="H189" s="42" t="str">
        <f t="shared" si="2"/>
        <v/>
      </c>
      <c r="I189" s="36" t="str">
        <f>IF(A189="Entfeuchtung",C189-($M$47*D189^$M$48),"")</f>
        <v/>
      </c>
      <c r="J189" s="36" t="str">
        <f>IF(A189="Entfeuchtung",($D$41-$M$6+$M$55-I189)/($D$41-$D$42+$M$55-I189)*100,"")</f>
        <v/>
      </c>
      <c r="K189" s="36" t="str">
        <f>IF(A189="Kuchenbildung",(C189-$M$10)/$D$18*1000,"")</f>
        <v/>
      </c>
      <c r="L189" s="36" t="str">
        <f>IF(A189="Kuchenbildung",IF(AND(ROW(L189)&gt;=($M$56+$M$51),ROW(L189)&lt;=($M$57-$M$52)),K189,#N/A),"")</f>
        <v/>
      </c>
      <c r="M189" s="36" t="e">
        <f t="shared" si="3"/>
        <v>#N/A</v>
      </c>
      <c r="N189" s="68" t="e">
        <f ca="1">M189*$M$27+$M$26</f>
        <v>#N/A</v>
      </c>
      <c r="O189" s="42" t="str">
        <f>IFERROR((IF(A189="Kuchenbildung",2/$M$27^2*(N189-$M$26),"")),#N/A)</f>
        <v/>
      </c>
      <c r="P189" s="42"/>
    </row>
    <row r="190" spans="1:16" ht="15" x14ac:dyDescent="0.25">
      <c r="A190"/>
      <c r="B190" s="69"/>
      <c r="C190"/>
      <c r="D190" s="69"/>
      <c r="E190"/>
      <c r="H190" s="42" t="str">
        <f t="shared" si="2"/>
        <v/>
      </c>
      <c r="I190" s="36" t="str">
        <f>IF(A190="Entfeuchtung",C190-($M$47*D190^$M$48),"")</f>
        <v/>
      </c>
      <c r="J190" s="36" t="str">
        <f>IF(A190="Entfeuchtung",($D$41-$M$6+$M$55-I190)/($D$41-$D$42+$M$55-I190)*100,"")</f>
        <v/>
      </c>
      <c r="K190" s="36" t="str">
        <f>IF(A190="Kuchenbildung",(C190-$M$10)/$D$18*1000,"")</f>
        <v/>
      </c>
      <c r="L190" s="36" t="str">
        <f>IF(A190="Kuchenbildung",IF(AND(ROW(L190)&gt;=($M$56+$M$51),ROW(L190)&lt;=($M$57-$M$52)),K190,#N/A),"")</f>
        <v/>
      </c>
      <c r="M190" s="36" t="e">
        <f t="shared" si="3"/>
        <v>#N/A</v>
      </c>
      <c r="N190" s="68" t="e">
        <f ca="1">M190*$M$27+$M$26</f>
        <v>#N/A</v>
      </c>
      <c r="O190" s="42" t="str">
        <f>IFERROR((IF(A190="Kuchenbildung",2/$M$27^2*(N190-$M$26),"")),#N/A)</f>
        <v/>
      </c>
      <c r="P190" s="42"/>
    </row>
    <row r="191" spans="1:16" ht="15" x14ac:dyDescent="0.25">
      <c r="A191"/>
      <c r="B191" s="69"/>
      <c r="C191"/>
      <c r="D191" s="69"/>
      <c r="E191"/>
      <c r="H191" s="42" t="str">
        <f t="shared" ref="H191:H254" si="4">IF(OR(A191="Bedampfung",A191="Entfeuchtung"),D191/1000*(B191-B190)/3600/$D$32*100^2+IF(OR(A190="Bedampfung",A190="Entfeuchtung"),H190),"")</f>
        <v/>
      </c>
      <c r="I191" s="36" t="str">
        <f>IF(A191="Entfeuchtung",C191-($M$47*D191^$M$48),"")</f>
        <v/>
      </c>
      <c r="J191" s="36" t="str">
        <f>IF(A191="Entfeuchtung",($D$41-$M$6+$M$55-I191)/($D$41-$D$42+$M$55-I191)*100,"")</f>
        <v/>
      </c>
      <c r="K191" s="36" t="str">
        <f>IF(A191="Kuchenbildung",(C191-$M$10)/$D$18*1000,"")</f>
        <v/>
      </c>
      <c r="L191" s="36" t="str">
        <f>IF(A191="Kuchenbildung",IF(AND(ROW(L191)&gt;=($M$56+$M$51),ROW(L191)&lt;=($M$57-$M$52)),K191,#N/A),"")</f>
        <v/>
      </c>
      <c r="M191" s="36" t="e">
        <f t="shared" ref="M191:M254" si="5">IF(A191="Kuchenbildung",SQRT(B191-$M$9),#N/A)</f>
        <v>#N/A</v>
      </c>
      <c r="N191" s="68" t="e">
        <f ca="1">M191*$M$27+$M$26</f>
        <v>#N/A</v>
      </c>
      <c r="O191" s="42" t="str">
        <f>IFERROR((IF(A191="Kuchenbildung",2/$M$27^2*(N191-$M$26),"")),#N/A)</f>
        <v/>
      </c>
      <c r="P191" s="42"/>
    </row>
    <row r="192" spans="1:16" ht="15" x14ac:dyDescent="0.25">
      <c r="A192"/>
      <c r="B192" s="69"/>
      <c r="C192"/>
      <c r="D192" s="69"/>
      <c r="E192"/>
      <c r="H192" s="42" t="str">
        <f t="shared" si="4"/>
        <v/>
      </c>
      <c r="I192" s="36" t="str">
        <f>IF(A192="Entfeuchtung",C192-($M$47*D192^$M$48),"")</f>
        <v/>
      </c>
      <c r="J192" s="36" t="str">
        <f>IF(A192="Entfeuchtung",($D$41-$M$6+$M$55-I192)/($D$41-$D$42+$M$55-I192)*100,"")</f>
        <v/>
      </c>
      <c r="K192" s="36" t="str">
        <f>IF(A192="Kuchenbildung",(C192-$M$10)/$D$18*1000,"")</f>
        <v/>
      </c>
      <c r="L192" s="36" t="str">
        <f>IF(A192="Kuchenbildung",IF(AND(ROW(L192)&gt;=($M$56+$M$51),ROW(L192)&lt;=($M$57-$M$52)),K192,#N/A),"")</f>
        <v/>
      </c>
      <c r="M192" s="36" t="e">
        <f t="shared" si="5"/>
        <v>#N/A</v>
      </c>
      <c r="N192" s="68" t="e">
        <f ca="1">M192*$M$27+$M$26</f>
        <v>#N/A</v>
      </c>
      <c r="O192" s="42" t="str">
        <f>IFERROR((IF(A192="Kuchenbildung",2/$M$27^2*(N192-$M$26),"")),#N/A)</f>
        <v/>
      </c>
      <c r="P192" s="42"/>
    </row>
    <row r="193" spans="1:16" ht="15" x14ac:dyDescent="0.25">
      <c r="A193"/>
      <c r="B193" s="69"/>
      <c r="C193"/>
      <c r="D193" s="69"/>
      <c r="E193"/>
      <c r="H193" s="42" t="str">
        <f t="shared" si="4"/>
        <v/>
      </c>
      <c r="I193" s="36" t="str">
        <f>IF(A193="Entfeuchtung",C193-($M$47*D193^$M$48),"")</f>
        <v/>
      </c>
      <c r="J193" s="36" t="str">
        <f>IF(A193="Entfeuchtung",($D$41-$M$6+$M$55-I193)/($D$41-$D$42+$M$55-I193)*100,"")</f>
        <v/>
      </c>
      <c r="K193" s="36" t="str">
        <f>IF(A193="Kuchenbildung",(C193-$M$10)/$D$18*1000,"")</f>
        <v/>
      </c>
      <c r="L193" s="36" t="str">
        <f>IF(A193="Kuchenbildung",IF(AND(ROW(L193)&gt;=($M$56+$M$51),ROW(L193)&lt;=($M$57-$M$52)),K193,#N/A),"")</f>
        <v/>
      </c>
      <c r="M193" s="36" t="e">
        <f t="shared" si="5"/>
        <v>#N/A</v>
      </c>
      <c r="N193" s="68" t="e">
        <f ca="1">M193*$M$27+$M$26</f>
        <v>#N/A</v>
      </c>
      <c r="O193" s="42" t="str">
        <f>IFERROR((IF(A193="Kuchenbildung",2/$M$27^2*(N193-$M$26),"")),#N/A)</f>
        <v/>
      </c>
      <c r="P193" s="42"/>
    </row>
    <row r="194" spans="1:16" ht="15" x14ac:dyDescent="0.25">
      <c r="A194"/>
      <c r="B194" s="69"/>
      <c r="C194"/>
      <c r="D194" s="69"/>
      <c r="E194"/>
      <c r="H194" s="42" t="str">
        <f t="shared" si="4"/>
        <v/>
      </c>
      <c r="I194" s="36" t="str">
        <f>IF(A194="Entfeuchtung",C194-($M$47*D194^$M$48),"")</f>
        <v/>
      </c>
      <c r="J194" s="36" t="str">
        <f>IF(A194="Entfeuchtung",($D$41-$M$6+$M$55-I194)/($D$41-$D$42+$M$55-I194)*100,"")</f>
        <v/>
      </c>
      <c r="K194" s="36" t="str">
        <f>IF(A194="Kuchenbildung",(C194-$M$10)/$D$18*1000,"")</f>
        <v/>
      </c>
      <c r="L194" s="36" t="str">
        <f>IF(A194="Kuchenbildung",IF(AND(ROW(L194)&gt;=($M$56+$M$51),ROW(L194)&lt;=($M$57-$M$52)),K194,#N/A),"")</f>
        <v/>
      </c>
      <c r="M194" s="36" t="e">
        <f t="shared" si="5"/>
        <v>#N/A</v>
      </c>
      <c r="N194" s="68" t="e">
        <f ca="1">M194*$M$27+$M$26</f>
        <v>#N/A</v>
      </c>
      <c r="O194" s="42" t="str">
        <f>IFERROR((IF(A194="Kuchenbildung",2/$M$27^2*(N194-$M$26),"")),#N/A)</f>
        <v/>
      </c>
      <c r="P194" s="42"/>
    </row>
    <row r="195" spans="1:16" ht="15" x14ac:dyDescent="0.25">
      <c r="A195"/>
      <c r="B195" s="69"/>
      <c r="C195"/>
      <c r="D195" s="69"/>
      <c r="E195"/>
      <c r="H195" s="42" t="str">
        <f t="shared" si="4"/>
        <v/>
      </c>
      <c r="I195" s="36" t="str">
        <f>IF(A195="Entfeuchtung",C195-($M$47*D195^$M$48),"")</f>
        <v/>
      </c>
      <c r="J195" s="36" t="str">
        <f>IF(A195="Entfeuchtung",($D$41-$M$6+$M$55-I195)/($D$41-$D$42+$M$55-I195)*100,"")</f>
        <v/>
      </c>
      <c r="K195" s="36" t="str">
        <f>IF(A195="Kuchenbildung",(C195-$M$10)/$D$18*1000,"")</f>
        <v/>
      </c>
      <c r="L195" s="36" t="str">
        <f>IF(A195="Kuchenbildung",IF(AND(ROW(L195)&gt;=($M$56+$M$51),ROW(L195)&lt;=($M$57-$M$52)),K195,#N/A),"")</f>
        <v/>
      </c>
      <c r="M195" s="36" t="e">
        <f t="shared" si="5"/>
        <v>#N/A</v>
      </c>
      <c r="N195" s="68" t="e">
        <f ca="1">M195*$M$27+$M$26</f>
        <v>#N/A</v>
      </c>
      <c r="O195" s="42" t="str">
        <f>IFERROR((IF(A195="Kuchenbildung",2/$M$27^2*(N195-$M$26),"")),#N/A)</f>
        <v/>
      </c>
      <c r="P195" s="42"/>
    </row>
    <row r="196" spans="1:16" ht="15" x14ac:dyDescent="0.25">
      <c r="A196"/>
      <c r="B196" s="69"/>
      <c r="C196"/>
      <c r="D196" s="69"/>
      <c r="E196"/>
      <c r="H196" s="42" t="str">
        <f t="shared" si="4"/>
        <v/>
      </c>
      <c r="I196" s="36" t="str">
        <f>IF(A196="Entfeuchtung",C196-($M$47*D196^$M$48),"")</f>
        <v/>
      </c>
      <c r="J196" s="36" t="str">
        <f>IF(A196="Entfeuchtung",($D$41-$M$6+$M$55-I196)/($D$41-$D$42+$M$55-I196)*100,"")</f>
        <v/>
      </c>
      <c r="K196" s="36" t="str">
        <f>IF(A196="Kuchenbildung",(C196-$M$10)/$D$18*1000,"")</f>
        <v/>
      </c>
      <c r="L196" s="36" t="str">
        <f>IF(A196="Kuchenbildung",IF(AND(ROW(L196)&gt;=($M$56+$M$51),ROW(L196)&lt;=($M$57-$M$52)),K196,#N/A),"")</f>
        <v/>
      </c>
      <c r="M196" s="36" t="e">
        <f t="shared" si="5"/>
        <v>#N/A</v>
      </c>
      <c r="N196" s="68" t="e">
        <f ca="1">M196*$M$27+$M$26</f>
        <v>#N/A</v>
      </c>
      <c r="O196" s="42" t="str">
        <f>IFERROR((IF(A196="Kuchenbildung",2/$M$27^2*(N196-$M$26),"")),#N/A)</f>
        <v/>
      </c>
      <c r="P196" s="42"/>
    </row>
    <row r="197" spans="1:16" ht="15" x14ac:dyDescent="0.25">
      <c r="A197"/>
      <c r="B197" s="69"/>
      <c r="C197"/>
      <c r="D197" s="69"/>
      <c r="E197"/>
      <c r="H197" s="42" t="str">
        <f t="shared" si="4"/>
        <v/>
      </c>
      <c r="I197" s="36" t="str">
        <f>IF(A197="Entfeuchtung",C197-($M$47*D197^$M$48),"")</f>
        <v/>
      </c>
      <c r="J197" s="36" t="str">
        <f>IF(A197="Entfeuchtung",($D$41-$M$6+$M$55-I197)/($D$41-$D$42+$M$55-I197)*100,"")</f>
        <v/>
      </c>
      <c r="K197" s="36" t="str">
        <f>IF(A197="Kuchenbildung",(C197-$M$10)/$D$18*1000,"")</f>
        <v/>
      </c>
      <c r="L197" s="36" t="str">
        <f>IF(A197="Kuchenbildung",IF(AND(ROW(L197)&gt;=($M$56+$M$51),ROW(L197)&lt;=($M$57-$M$52)),K197,#N/A),"")</f>
        <v/>
      </c>
      <c r="M197" s="36" t="e">
        <f t="shared" si="5"/>
        <v>#N/A</v>
      </c>
      <c r="N197" s="68" t="e">
        <f ca="1">M197*$M$27+$M$26</f>
        <v>#N/A</v>
      </c>
      <c r="O197" s="42" t="str">
        <f>IFERROR((IF(A197="Kuchenbildung",2/$M$27^2*(N197-$M$26),"")),#N/A)</f>
        <v/>
      </c>
      <c r="P197" s="42"/>
    </row>
    <row r="198" spans="1:16" ht="15" x14ac:dyDescent="0.25">
      <c r="A198"/>
      <c r="B198" s="69"/>
      <c r="C198"/>
      <c r="D198" s="69"/>
      <c r="E198"/>
      <c r="H198" s="42" t="str">
        <f t="shared" si="4"/>
        <v/>
      </c>
      <c r="I198" s="36" t="str">
        <f>IF(A198="Entfeuchtung",C198-($M$47*D198^$M$48),"")</f>
        <v/>
      </c>
      <c r="J198" s="36" t="str">
        <f>IF(A198="Entfeuchtung",($D$41-$M$6+$M$55-I198)/($D$41-$D$42+$M$55-I198)*100,"")</f>
        <v/>
      </c>
      <c r="K198" s="36" t="str">
        <f>IF(A198="Kuchenbildung",(C198-$M$10)/$D$18*1000,"")</f>
        <v/>
      </c>
      <c r="L198" s="36" t="str">
        <f>IF(A198="Kuchenbildung",IF(AND(ROW(L198)&gt;=($M$56+$M$51),ROW(L198)&lt;=($M$57-$M$52)),K198,#N/A),"")</f>
        <v/>
      </c>
      <c r="M198" s="36" t="e">
        <f t="shared" si="5"/>
        <v>#N/A</v>
      </c>
      <c r="N198" s="68" t="e">
        <f ca="1">M198*$M$27+$M$26</f>
        <v>#N/A</v>
      </c>
      <c r="O198" s="42" t="str">
        <f>IFERROR((IF(A198="Kuchenbildung",2/$M$27^2*(N198-$M$26),"")),#N/A)</f>
        <v/>
      </c>
      <c r="P198" s="42"/>
    </row>
    <row r="199" spans="1:16" ht="15" x14ac:dyDescent="0.25">
      <c r="A199"/>
      <c r="B199" s="69"/>
      <c r="C199"/>
      <c r="D199" s="69"/>
      <c r="E199"/>
      <c r="H199" s="42" t="str">
        <f t="shared" si="4"/>
        <v/>
      </c>
      <c r="I199" s="36" t="str">
        <f>IF(A199="Entfeuchtung",C199-($M$47*D199^$M$48),"")</f>
        <v/>
      </c>
      <c r="J199" s="36" t="str">
        <f>IF(A199="Entfeuchtung",($D$41-$M$6+$M$55-I199)/($D$41-$D$42+$M$55-I199)*100,"")</f>
        <v/>
      </c>
      <c r="K199" s="36" t="str">
        <f>IF(A199="Kuchenbildung",(C199-$M$10)/$D$18*1000,"")</f>
        <v/>
      </c>
      <c r="L199" s="36" t="str">
        <f>IF(A199="Kuchenbildung",IF(AND(ROW(L199)&gt;=($M$56+$M$51),ROW(L199)&lt;=($M$57-$M$52)),K199,#N/A),"")</f>
        <v/>
      </c>
      <c r="M199" s="36" t="e">
        <f t="shared" si="5"/>
        <v>#N/A</v>
      </c>
      <c r="N199" s="68" t="e">
        <f ca="1">M199*$M$27+$M$26</f>
        <v>#N/A</v>
      </c>
      <c r="O199" s="42" t="str">
        <f>IFERROR((IF(A199="Kuchenbildung",2/$M$27^2*(N199-$M$26),"")),#N/A)</f>
        <v/>
      </c>
      <c r="P199" s="42"/>
    </row>
    <row r="200" spans="1:16" ht="15" x14ac:dyDescent="0.25">
      <c r="A200"/>
      <c r="B200" s="69"/>
      <c r="C200"/>
      <c r="D200" s="69"/>
      <c r="E200"/>
      <c r="H200" s="42" t="str">
        <f t="shared" si="4"/>
        <v/>
      </c>
      <c r="I200" s="36" t="str">
        <f>IF(A200="Entfeuchtung",C200-($M$47*D200^$M$48),"")</f>
        <v/>
      </c>
      <c r="J200" s="36" t="str">
        <f>IF(A200="Entfeuchtung",($D$41-$M$6+$M$55-I200)/($D$41-$D$42+$M$55-I200)*100,"")</f>
        <v/>
      </c>
      <c r="K200" s="36" t="str">
        <f>IF(A200="Kuchenbildung",(C200-$M$10)/$D$18*1000,"")</f>
        <v/>
      </c>
      <c r="L200" s="36" t="str">
        <f>IF(A200="Kuchenbildung",IF(AND(ROW(L200)&gt;=($M$56+$M$51),ROW(L200)&lt;=($M$57-$M$52)),K200,#N/A),"")</f>
        <v/>
      </c>
      <c r="M200" s="36" t="e">
        <f t="shared" si="5"/>
        <v>#N/A</v>
      </c>
      <c r="N200" s="68" t="e">
        <f ca="1">M200*$M$27+$M$26</f>
        <v>#N/A</v>
      </c>
      <c r="O200" s="42" t="str">
        <f>IFERROR((IF(A200="Kuchenbildung",2/$M$27^2*(N200-$M$26),"")),#N/A)</f>
        <v/>
      </c>
      <c r="P200" s="42"/>
    </row>
    <row r="201" spans="1:16" ht="15" x14ac:dyDescent="0.25">
      <c r="A201"/>
      <c r="B201" s="69"/>
      <c r="C201"/>
      <c r="D201" s="69"/>
      <c r="E201"/>
      <c r="H201" s="42" t="str">
        <f t="shared" si="4"/>
        <v/>
      </c>
      <c r="I201" s="36" t="str">
        <f>IF(A201="Entfeuchtung",C201-($M$47*D201^$M$48),"")</f>
        <v/>
      </c>
      <c r="J201" s="36" t="str">
        <f>IF(A201="Entfeuchtung",($D$41-$M$6+$M$55-I201)/($D$41-$D$42+$M$55-I201)*100,"")</f>
        <v/>
      </c>
      <c r="K201" s="36" t="str">
        <f>IF(A201="Kuchenbildung",(C201-$M$10)/$D$18*1000,"")</f>
        <v/>
      </c>
      <c r="L201" s="36" t="str">
        <f>IF(A201="Kuchenbildung",IF(AND(ROW(L201)&gt;=($M$56+$M$51),ROW(L201)&lt;=($M$57-$M$52)),K201,#N/A),"")</f>
        <v/>
      </c>
      <c r="M201" s="36" t="e">
        <f t="shared" si="5"/>
        <v>#N/A</v>
      </c>
      <c r="N201" s="68" t="e">
        <f ca="1">M201*$M$27+$M$26</f>
        <v>#N/A</v>
      </c>
      <c r="O201" s="42" t="str">
        <f>IFERROR((IF(A201="Kuchenbildung",2/$M$27^2*(N201-$M$26),"")),#N/A)</f>
        <v/>
      </c>
      <c r="P201" s="42"/>
    </row>
    <row r="202" spans="1:16" ht="15" x14ac:dyDescent="0.25">
      <c r="A202"/>
      <c r="B202" s="69"/>
      <c r="C202"/>
      <c r="D202" s="69"/>
      <c r="E202"/>
      <c r="H202" s="42" t="str">
        <f t="shared" si="4"/>
        <v/>
      </c>
      <c r="I202" s="36" t="str">
        <f>IF(A202="Entfeuchtung",C202-($M$47*D202^$M$48),"")</f>
        <v/>
      </c>
      <c r="J202" s="36" t="str">
        <f>IF(A202="Entfeuchtung",($D$41-$M$6+$M$55-I202)/($D$41-$D$42+$M$55-I202)*100,"")</f>
        <v/>
      </c>
      <c r="K202" s="36" t="str">
        <f>IF(A202="Kuchenbildung",(C202-$M$10)/$D$18*1000,"")</f>
        <v/>
      </c>
      <c r="L202" s="36" t="str">
        <f>IF(A202="Kuchenbildung",IF(AND(ROW(L202)&gt;=($M$56+$M$51),ROW(L202)&lt;=($M$57-$M$52)),K202,#N/A),"")</f>
        <v/>
      </c>
      <c r="M202" s="36" t="e">
        <f t="shared" si="5"/>
        <v>#N/A</v>
      </c>
      <c r="N202" s="68" t="e">
        <f ca="1">M202*$M$27+$M$26</f>
        <v>#N/A</v>
      </c>
      <c r="O202" s="42" t="str">
        <f>IFERROR((IF(A202="Kuchenbildung",2/$M$27^2*(N202-$M$26),"")),#N/A)</f>
        <v/>
      </c>
      <c r="P202" s="42"/>
    </row>
    <row r="203" spans="1:16" ht="15" x14ac:dyDescent="0.25">
      <c r="A203"/>
      <c r="B203" s="69"/>
      <c r="C203"/>
      <c r="D203" s="69"/>
      <c r="E203"/>
      <c r="H203" s="42" t="str">
        <f t="shared" si="4"/>
        <v/>
      </c>
      <c r="I203" s="36" t="str">
        <f>IF(A203="Entfeuchtung",C203-($M$47*D203^$M$48),"")</f>
        <v/>
      </c>
      <c r="J203" s="36" t="str">
        <f>IF(A203="Entfeuchtung",($D$41-$M$6+$M$55-I203)/($D$41-$D$42+$M$55-I203)*100,"")</f>
        <v/>
      </c>
      <c r="K203" s="36" t="str">
        <f>IF(A203="Kuchenbildung",(C203-$M$10)/$D$18*1000,"")</f>
        <v/>
      </c>
      <c r="L203" s="36" t="str">
        <f>IF(A203="Kuchenbildung",IF(AND(ROW(L203)&gt;=($M$56+$M$51),ROW(L203)&lt;=($M$57-$M$52)),K203,#N/A),"")</f>
        <v/>
      </c>
      <c r="M203" s="36" t="e">
        <f t="shared" si="5"/>
        <v>#N/A</v>
      </c>
      <c r="N203" s="68" t="e">
        <f ca="1">M203*$M$27+$M$26</f>
        <v>#N/A</v>
      </c>
      <c r="O203" s="42" t="str">
        <f>IFERROR((IF(A203="Kuchenbildung",2/$M$27^2*(N203-$M$26),"")),#N/A)</f>
        <v/>
      </c>
      <c r="P203" s="42"/>
    </row>
    <row r="204" spans="1:16" ht="15" x14ac:dyDescent="0.25">
      <c r="A204"/>
      <c r="B204" s="69"/>
      <c r="C204"/>
      <c r="D204" s="69"/>
      <c r="E204"/>
      <c r="H204" s="42" t="str">
        <f t="shared" si="4"/>
        <v/>
      </c>
      <c r="I204" s="36" t="str">
        <f>IF(A204="Entfeuchtung",C204-($M$47*D204^$M$48),"")</f>
        <v/>
      </c>
      <c r="J204" s="36" t="str">
        <f>IF(A204="Entfeuchtung",($D$41-$M$6+$M$55-I204)/($D$41-$D$42+$M$55-I204)*100,"")</f>
        <v/>
      </c>
      <c r="K204" s="36" t="str">
        <f>IF(A204="Kuchenbildung",(C204-$M$10)/$D$18*1000,"")</f>
        <v/>
      </c>
      <c r="L204" s="36" t="str">
        <f>IF(A204="Kuchenbildung",IF(AND(ROW(L204)&gt;=($M$56+$M$51),ROW(L204)&lt;=($M$57-$M$52)),K204,#N/A),"")</f>
        <v/>
      </c>
      <c r="M204" s="36" t="e">
        <f t="shared" si="5"/>
        <v>#N/A</v>
      </c>
      <c r="N204" s="68" t="e">
        <f ca="1">M204*$M$27+$M$26</f>
        <v>#N/A</v>
      </c>
      <c r="O204" s="42" t="str">
        <f>IFERROR((IF(A204="Kuchenbildung",2/$M$27^2*(N204-$M$26),"")),#N/A)</f>
        <v/>
      </c>
      <c r="P204" s="42"/>
    </row>
    <row r="205" spans="1:16" ht="15" x14ac:dyDescent="0.25">
      <c r="A205"/>
      <c r="B205" s="69"/>
      <c r="C205"/>
      <c r="D205" s="69"/>
      <c r="E205"/>
      <c r="H205" s="42" t="str">
        <f t="shared" si="4"/>
        <v/>
      </c>
      <c r="I205" s="36" t="str">
        <f>IF(A205="Entfeuchtung",C205-($M$47*D205^$M$48),"")</f>
        <v/>
      </c>
      <c r="J205" s="36" t="str">
        <f>IF(A205="Entfeuchtung",($D$41-$M$6+$M$55-I205)/($D$41-$D$42+$M$55-I205)*100,"")</f>
        <v/>
      </c>
      <c r="K205" s="36" t="str">
        <f>IF(A205="Kuchenbildung",(C205-$M$10)/$D$18*1000,"")</f>
        <v/>
      </c>
      <c r="L205" s="36" t="str">
        <f>IF(A205="Kuchenbildung",IF(AND(ROW(L205)&gt;=($M$56+$M$51),ROW(L205)&lt;=($M$57-$M$52)),K205,#N/A),"")</f>
        <v/>
      </c>
      <c r="M205" s="36" t="e">
        <f t="shared" si="5"/>
        <v>#N/A</v>
      </c>
      <c r="N205" s="68" t="e">
        <f ca="1">M205*$M$27+$M$26</f>
        <v>#N/A</v>
      </c>
      <c r="O205" s="42" t="str">
        <f>IFERROR((IF(A205="Kuchenbildung",2/$M$27^2*(N205-$M$26),"")),#N/A)</f>
        <v/>
      </c>
      <c r="P205" s="42"/>
    </row>
    <row r="206" spans="1:16" ht="15" x14ac:dyDescent="0.25">
      <c r="A206"/>
      <c r="B206" s="69"/>
      <c r="C206"/>
      <c r="D206" s="69"/>
      <c r="E206"/>
      <c r="H206" s="42" t="str">
        <f t="shared" si="4"/>
        <v/>
      </c>
      <c r="I206" s="36" t="str">
        <f>IF(A206="Entfeuchtung",C206-($M$47*D206^$M$48),"")</f>
        <v/>
      </c>
      <c r="J206" s="36" t="str">
        <f>IF(A206="Entfeuchtung",($D$41-$M$6+$M$55-I206)/($D$41-$D$42+$M$55-I206)*100,"")</f>
        <v/>
      </c>
      <c r="K206" s="36" t="str">
        <f>IF(A206="Kuchenbildung",(C206-$M$10)/$D$18*1000,"")</f>
        <v/>
      </c>
      <c r="L206" s="36" t="str">
        <f>IF(A206="Kuchenbildung",IF(AND(ROW(L206)&gt;=($M$56+$M$51),ROW(L206)&lt;=($M$57-$M$52)),K206,#N/A),"")</f>
        <v/>
      </c>
      <c r="M206" s="36" t="e">
        <f t="shared" si="5"/>
        <v>#N/A</v>
      </c>
      <c r="N206" s="68" t="e">
        <f ca="1">M206*$M$27+$M$26</f>
        <v>#N/A</v>
      </c>
      <c r="O206" s="42" t="str">
        <f>IFERROR((IF(A206="Kuchenbildung",2/$M$27^2*(N206-$M$26),"")),#N/A)</f>
        <v/>
      </c>
      <c r="P206" s="42"/>
    </row>
    <row r="207" spans="1:16" ht="15" x14ac:dyDescent="0.25">
      <c r="A207"/>
      <c r="B207" s="69"/>
      <c r="C207"/>
      <c r="D207" s="69"/>
      <c r="E207"/>
      <c r="H207" s="42" t="str">
        <f t="shared" si="4"/>
        <v/>
      </c>
      <c r="I207" s="36" t="str">
        <f>IF(A207="Entfeuchtung",C207-($M$47*D207^$M$48),"")</f>
        <v/>
      </c>
      <c r="J207" s="36" t="str">
        <f>IF(A207="Entfeuchtung",($D$41-$M$6+$M$55-I207)/($D$41-$D$42+$M$55-I207)*100,"")</f>
        <v/>
      </c>
      <c r="K207" s="36" t="str">
        <f>IF(A207="Kuchenbildung",(C207-$M$10)/$D$18*1000,"")</f>
        <v/>
      </c>
      <c r="L207" s="36" t="str">
        <f>IF(A207="Kuchenbildung",IF(AND(ROW(L207)&gt;=($M$56+$M$51),ROW(L207)&lt;=($M$57-$M$52)),K207,#N/A),"")</f>
        <v/>
      </c>
      <c r="M207" s="36" t="e">
        <f t="shared" si="5"/>
        <v>#N/A</v>
      </c>
      <c r="N207" s="68" t="e">
        <f ca="1">M207*$M$27+$M$26</f>
        <v>#N/A</v>
      </c>
      <c r="O207" s="42" t="str">
        <f>IFERROR((IF(A207="Kuchenbildung",2/$M$27^2*(N207-$M$26),"")),#N/A)</f>
        <v/>
      </c>
      <c r="P207" s="42"/>
    </row>
    <row r="208" spans="1:16" ht="15" x14ac:dyDescent="0.25">
      <c r="A208"/>
      <c r="B208" s="69"/>
      <c r="C208"/>
      <c r="D208" s="69"/>
      <c r="E208"/>
      <c r="H208" s="42" t="str">
        <f t="shared" si="4"/>
        <v/>
      </c>
      <c r="I208" s="36" t="str">
        <f>IF(A208="Entfeuchtung",C208-($M$47*D208^$M$48),"")</f>
        <v/>
      </c>
      <c r="J208" s="36" t="str">
        <f>IF(A208="Entfeuchtung",($D$41-$M$6+$M$55-I208)/($D$41-$D$42+$M$55-I208)*100,"")</f>
        <v/>
      </c>
      <c r="K208" s="36" t="str">
        <f>IF(A208="Kuchenbildung",(C208-$M$10)/$D$18*1000,"")</f>
        <v/>
      </c>
      <c r="L208" s="36" t="str">
        <f>IF(A208="Kuchenbildung",IF(AND(ROW(L208)&gt;=($M$56+$M$51),ROW(L208)&lt;=($M$57-$M$52)),K208,#N/A),"")</f>
        <v/>
      </c>
      <c r="M208" s="36" t="e">
        <f t="shared" si="5"/>
        <v>#N/A</v>
      </c>
      <c r="N208" s="68" t="e">
        <f ca="1">M208*$M$27+$M$26</f>
        <v>#N/A</v>
      </c>
      <c r="O208" s="42" t="str">
        <f>IFERROR((IF(A208="Kuchenbildung",2/$M$27^2*(N208-$M$26),"")),#N/A)</f>
        <v/>
      </c>
      <c r="P208" s="42"/>
    </row>
    <row r="209" spans="1:16" ht="15" x14ac:dyDescent="0.25">
      <c r="A209"/>
      <c r="B209" s="69"/>
      <c r="C209"/>
      <c r="D209" s="69"/>
      <c r="E209"/>
      <c r="H209" s="42" t="str">
        <f t="shared" si="4"/>
        <v/>
      </c>
      <c r="I209" s="36" t="str">
        <f>IF(A209="Entfeuchtung",C209-($M$47*D209^$M$48),"")</f>
        <v/>
      </c>
      <c r="J209" s="36" t="str">
        <f>IF(A209="Entfeuchtung",($D$41-$M$6+$M$55-I209)/($D$41-$D$42+$M$55-I209)*100,"")</f>
        <v/>
      </c>
      <c r="K209" s="36" t="str">
        <f>IF(A209="Kuchenbildung",(C209-$M$10)/$D$18*1000,"")</f>
        <v/>
      </c>
      <c r="L209" s="36" t="str">
        <f>IF(A209="Kuchenbildung",IF(AND(ROW(L209)&gt;=($M$56+$M$51),ROW(L209)&lt;=($M$57-$M$52)),K209,#N/A),"")</f>
        <v/>
      </c>
      <c r="M209" s="36" t="e">
        <f t="shared" si="5"/>
        <v>#N/A</v>
      </c>
      <c r="N209" s="68" t="e">
        <f ca="1">M209*$M$27+$M$26</f>
        <v>#N/A</v>
      </c>
      <c r="O209" s="42" t="str">
        <f>IFERROR((IF(A209="Kuchenbildung",2/$M$27^2*(N209-$M$26),"")),#N/A)</f>
        <v/>
      </c>
      <c r="P209" s="42"/>
    </row>
    <row r="210" spans="1:16" ht="15" x14ac:dyDescent="0.25">
      <c r="A210"/>
      <c r="B210" s="69"/>
      <c r="C210"/>
      <c r="D210" s="69"/>
      <c r="E210"/>
      <c r="H210" s="42" t="str">
        <f t="shared" si="4"/>
        <v/>
      </c>
      <c r="I210" s="36" t="str">
        <f>IF(A210="Entfeuchtung",C210-($M$47*D210^$M$48),"")</f>
        <v/>
      </c>
      <c r="J210" s="36" t="str">
        <f>IF(A210="Entfeuchtung",($D$41-$M$6+$M$55-I210)/($D$41-$D$42+$M$55-I210)*100,"")</f>
        <v/>
      </c>
      <c r="K210" s="36" t="str">
        <f>IF(A210="Kuchenbildung",(C210-$M$10)/$D$18*1000,"")</f>
        <v/>
      </c>
      <c r="L210" s="36" t="str">
        <f>IF(A210="Kuchenbildung",IF(AND(ROW(L210)&gt;=($M$56+$M$51),ROW(L210)&lt;=($M$57-$M$52)),K210,#N/A),"")</f>
        <v/>
      </c>
      <c r="M210" s="36" t="e">
        <f t="shared" si="5"/>
        <v>#N/A</v>
      </c>
      <c r="N210" s="68" t="e">
        <f ca="1">M210*$M$27+$M$26</f>
        <v>#N/A</v>
      </c>
      <c r="O210" s="42" t="str">
        <f>IFERROR((IF(A210="Kuchenbildung",2/$M$27^2*(N210-$M$26),"")),#N/A)</f>
        <v/>
      </c>
      <c r="P210" s="42"/>
    </row>
    <row r="211" spans="1:16" ht="15" x14ac:dyDescent="0.25">
      <c r="A211"/>
      <c r="B211" s="69"/>
      <c r="C211"/>
      <c r="D211" s="69"/>
      <c r="E211"/>
      <c r="H211" s="42" t="str">
        <f t="shared" si="4"/>
        <v/>
      </c>
      <c r="I211" s="36" t="str">
        <f>IF(A211="Entfeuchtung",C211-($M$47*D211^$M$48),"")</f>
        <v/>
      </c>
      <c r="J211" s="36" t="str">
        <f>IF(A211="Entfeuchtung",($D$41-$M$6+$M$55-I211)/($D$41-$D$42+$M$55-I211)*100,"")</f>
        <v/>
      </c>
      <c r="K211" s="36" t="str">
        <f>IF(A211="Kuchenbildung",(C211-$M$10)/$D$18*1000,"")</f>
        <v/>
      </c>
      <c r="L211" s="36" t="str">
        <f>IF(A211="Kuchenbildung",IF(AND(ROW(L211)&gt;=($M$56+$M$51),ROW(L211)&lt;=($M$57-$M$52)),K211,#N/A),"")</f>
        <v/>
      </c>
      <c r="M211" s="36" t="e">
        <f t="shared" si="5"/>
        <v>#N/A</v>
      </c>
      <c r="N211" s="68" t="e">
        <f ca="1">M211*$M$27+$M$26</f>
        <v>#N/A</v>
      </c>
      <c r="O211" s="42" t="str">
        <f>IFERROR((IF(A211="Kuchenbildung",2/$M$27^2*(N211-$M$26),"")),#N/A)</f>
        <v/>
      </c>
      <c r="P211" s="42"/>
    </row>
    <row r="212" spans="1:16" ht="15" x14ac:dyDescent="0.25">
      <c r="A212"/>
      <c r="B212" s="69"/>
      <c r="C212"/>
      <c r="D212" s="69"/>
      <c r="E212"/>
      <c r="H212" s="42" t="str">
        <f t="shared" si="4"/>
        <v/>
      </c>
      <c r="I212" s="36" t="str">
        <f>IF(A212="Entfeuchtung",C212-($M$47*D212^$M$48),"")</f>
        <v/>
      </c>
      <c r="J212" s="36" t="str">
        <f>IF(A212="Entfeuchtung",($D$41-$M$6+$M$55-I212)/($D$41-$D$42+$M$55-I212)*100,"")</f>
        <v/>
      </c>
      <c r="K212" s="36" t="str">
        <f>IF(A212="Kuchenbildung",(C212-$M$10)/$D$18*1000,"")</f>
        <v/>
      </c>
      <c r="L212" s="36" t="str">
        <f>IF(A212="Kuchenbildung",IF(AND(ROW(L212)&gt;=($M$56+$M$51),ROW(L212)&lt;=($M$57-$M$52)),K212,#N/A),"")</f>
        <v/>
      </c>
      <c r="M212" s="36" t="e">
        <f t="shared" si="5"/>
        <v>#N/A</v>
      </c>
      <c r="N212" s="68" t="e">
        <f ca="1">M212*$M$27+$M$26</f>
        <v>#N/A</v>
      </c>
      <c r="O212" s="42" t="str">
        <f>IFERROR((IF(A212="Kuchenbildung",2/$M$27^2*(N212-$M$26),"")),#N/A)</f>
        <v/>
      </c>
      <c r="P212" s="42"/>
    </row>
    <row r="213" spans="1:16" ht="15" x14ac:dyDescent="0.25">
      <c r="A213"/>
      <c r="B213" s="69"/>
      <c r="C213"/>
      <c r="D213" s="69"/>
      <c r="E213"/>
      <c r="H213" s="42" t="str">
        <f t="shared" si="4"/>
        <v/>
      </c>
      <c r="I213" s="36" t="str">
        <f>IF(A213="Entfeuchtung",C213-($M$47*D213^$M$48),"")</f>
        <v/>
      </c>
      <c r="J213" s="36" t="str">
        <f>IF(A213="Entfeuchtung",($D$41-$M$6+$M$55-I213)/($D$41-$D$42+$M$55-I213)*100,"")</f>
        <v/>
      </c>
      <c r="K213" s="36" t="str">
        <f>IF(A213="Kuchenbildung",(C213-$M$10)/$D$18*1000,"")</f>
        <v/>
      </c>
      <c r="L213" s="36" t="str">
        <f>IF(A213="Kuchenbildung",IF(AND(ROW(L213)&gt;=($M$56+$M$51),ROW(L213)&lt;=($M$57-$M$52)),K213,#N/A),"")</f>
        <v/>
      </c>
      <c r="M213" s="36" t="e">
        <f t="shared" si="5"/>
        <v>#N/A</v>
      </c>
      <c r="N213" s="68" t="e">
        <f ca="1">M213*$M$27+$M$26</f>
        <v>#N/A</v>
      </c>
      <c r="O213" s="42" t="str">
        <f>IFERROR((IF(A213="Kuchenbildung",2/$M$27^2*(N213-$M$26),"")),#N/A)</f>
        <v/>
      </c>
      <c r="P213" s="42"/>
    </row>
    <row r="214" spans="1:16" ht="15" x14ac:dyDescent="0.25">
      <c r="A214"/>
      <c r="B214" s="69"/>
      <c r="C214"/>
      <c r="D214" s="69"/>
      <c r="E214"/>
      <c r="H214" s="42" t="str">
        <f t="shared" si="4"/>
        <v/>
      </c>
      <c r="I214" s="36" t="str">
        <f>IF(A214="Entfeuchtung",C214-($M$47*D214^$M$48),"")</f>
        <v/>
      </c>
      <c r="J214" s="36" t="str">
        <f>IF(A214="Entfeuchtung",($D$41-$M$6+$M$55-I214)/($D$41-$D$42+$M$55-I214)*100,"")</f>
        <v/>
      </c>
      <c r="K214" s="36" t="str">
        <f>IF(A214="Kuchenbildung",(C214-$M$10)/$D$18*1000,"")</f>
        <v/>
      </c>
      <c r="L214" s="36" t="str">
        <f>IF(A214="Kuchenbildung",IF(AND(ROW(L214)&gt;=($M$56+$M$51),ROW(L214)&lt;=($M$57-$M$52)),K214,#N/A),"")</f>
        <v/>
      </c>
      <c r="M214" s="36" t="e">
        <f t="shared" si="5"/>
        <v>#N/A</v>
      </c>
      <c r="N214" s="68" t="e">
        <f ca="1">M214*$M$27+$M$26</f>
        <v>#N/A</v>
      </c>
      <c r="O214" s="42" t="str">
        <f>IFERROR((IF(A214="Kuchenbildung",2/$M$27^2*(N214-$M$26),"")),#N/A)</f>
        <v/>
      </c>
      <c r="P214" s="42"/>
    </row>
    <row r="215" spans="1:16" ht="15" x14ac:dyDescent="0.25">
      <c r="A215"/>
      <c r="B215" s="69"/>
      <c r="C215"/>
      <c r="D215" s="69"/>
      <c r="E215"/>
      <c r="H215" s="42" t="str">
        <f t="shared" si="4"/>
        <v/>
      </c>
      <c r="I215" s="36" t="str">
        <f>IF(A215="Entfeuchtung",C215-($M$47*D215^$M$48),"")</f>
        <v/>
      </c>
      <c r="J215" s="36" t="str">
        <f>IF(A215="Entfeuchtung",($D$41-$M$6+$M$55-I215)/($D$41-$D$42+$M$55-I215)*100,"")</f>
        <v/>
      </c>
      <c r="K215" s="36" t="str">
        <f>IF(A215="Kuchenbildung",(C215-$M$10)/$D$18*1000,"")</f>
        <v/>
      </c>
      <c r="L215" s="36" t="str">
        <f>IF(A215="Kuchenbildung",IF(AND(ROW(L215)&gt;=($M$56+$M$51),ROW(L215)&lt;=($M$57-$M$52)),K215,#N/A),"")</f>
        <v/>
      </c>
      <c r="M215" s="36" t="e">
        <f t="shared" si="5"/>
        <v>#N/A</v>
      </c>
      <c r="N215" s="68" t="e">
        <f ca="1">M215*$M$27+$M$26</f>
        <v>#N/A</v>
      </c>
      <c r="O215" s="42" t="str">
        <f>IFERROR((IF(A215="Kuchenbildung",2/$M$27^2*(N215-$M$26),"")),#N/A)</f>
        <v/>
      </c>
      <c r="P215" s="42"/>
    </row>
    <row r="216" spans="1:16" ht="15" x14ac:dyDescent="0.25">
      <c r="A216"/>
      <c r="B216" s="69"/>
      <c r="C216"/>
      <c r="D216" s="69"/>
      <c r="E216"/>
      <c r="H216" s="42" t="str">
        <f t="shared" si="4"/>
        <v/>
      </c>
      <c r="I216" s="36" t="str">
        <f>IF(A216="Entfeuchtung",C216-($M$47*D216^$M$48),"")</f>
        <v/>
      </c>
      <c r="J216" s="36" t="str">
        <f>IF(A216="Entfeuchtung",($D$41-$M$6+$M$55-I216)/($D$41-$D$42+$M$55-I216)*100,"")</f>
        <v/>
      </c>
      <c r="K216" s="36" t="str">
        <f>IF(A216="Kuchenbildung",(C216-$M$10)/$D$18*1000,"")</f>
        <v/>
      </c>
      <c r="L216" s="36" t="str">
        <f>IF(A216="Kuchenbildung",IF(AND(ROW(L216)&gt;=($M$56+$M$51),ROW(L216)&lt;=($M$57-$M$52)),K216,#N/A),"")</f>
        <v/>
      </c>
      <c r="M216" s="36" t="e">
        <f t="shared" si="5"/>
        <v>#N/A</v>
      </c>
      <c r="N216" s="68" t="e">
        <f ca="1">M216*$M$27+$M$26</f>
        <v>#N/A</v>
      </c>
      <c r="O216" s="42" t="str">
        <f>IFERROR((IF(A216="Kuchenbildung",2/$M$27^2*(N216-$M$26),"")),#N/A)</f>
        <v/>
      </c>
      <c r="P216" s="42"/>
    </row>
    <row r="217" spans="1:16" ht="15" x14ac:dyDescent="0.25">
      <c r="A217"/>
      <c r="B217" s="69"/>
      <c r="C217"/>
      <c r="D217" s="69"/>
      <c r="E217"/>
      <c r="H217" s="42" t="str">
        <f t="shared" si="4"/>
        <v/>
      </c>
      <c r="I217" s="36" t="str">
        <f>IF(A217="Entfeuchtung",C217-($M$47*D217^$M$48),"")</f>
        <v/>
      </c>
      <c r="J217" s="36" t="str">
        <f>IF(A217="Entfeuchtung",($D$41-$M$6+$M$55-I217)/($D$41-$D$42+$M$55-I217)*100,"")</f>
        <v/>
      </c>
      <c r="K217" s="36" t="str">
        <f>IF(A217="Kuchenbildung",(C217-$M$10)/$D$18*1000,"")</f>
        <v/>
      </c>
      <c r="L217" s="36" t="str">
        <f>IF(A217="Kuchenbildung",IF(AND(ROW(L217)&gt;=($M$56+$M$51),ROW(L217)&lt;=($M$57-$M$52)),K217,#N/A),"")</f>
        <v/>
      </c>
      <c r="M217" s="36" t="e">
        <f t="shared" si="5"/>
        <v>#N/A</v>
      </c>
      <c r="N217" s="68" t="e">
        <f ca="1">M217*$M$27+$M$26</f>
        <v>#N/A</v>
      </c>
      <c r="O217" s="42" t="str">
        <f>IFERROR((IF(A217="Kuchenbildung",2/$M$27^2*(N217-$M$26),"")),#N/A)</f>
        <v/>
      </c>
      <c r="P217" s="42"/>
    </row>
    <row r="218" spans="1:16" ht="15" x14ac:dyDescent="0.25">
      <c r="A218"/>
      <c r="B218" s="69"/>
      <c r="C218"/>
      <c r="D218" s="69"/>
      <c r="E218"/>
      <c r="H218" s="42" t="str">
        <f t="shared" si="4"/>
        <v/>
      </c>
      <c r="I218" s="36" t="str">
        <f>IF(A218="Entfeuchtung",C218-($M$47*D218^$M$48),"")</f>
        <v/>
      </c>
      <c r="J218" s="36" t="str">
        <f>IF(A218="Entfeuchtung",($D$41-$M$6+$M$55-I218)/($D$41-$D$42+$M$55-I218)*100,"")</f>
        <v/>
      </c>
      <c r="K218" s="36" t="str">
        <f>IF(A218="Kuchenbildung",(C218-$M$10)/$D$18*1000,"")</f>
        <v/>
      </c>
      <c r="L218" s="36" t="str">
        <f>IF(A218="Kuchenbildung",IF(AND(ROW(L218)&gt;=($M$56+$M$51),ROW(L218)&lt;=($M$57-$M$52)),K218,#N/A),"")</f>
        <v/>
      </c>
      <c r="M218" s="36" t="e">
        <f t="shared" si="5"/>
        <v>#N/A</v>
      </c>
      <c r="N218" s="68" t="e">
        <f ca="1">M218*$M$27+$M$26</f>
        <v>#N/A</v>
      </c>
      <c r="O218" s="42" t="str">
        <f>IFERROR((IF(A218="Kuchenbildung",2/$M$27^2*(N218-$M$26),"")),#N/A)</f>
        <v/>
      </c>
      <c r="P218" s="42"/>
    </row>
    <row r="219" spans="1:16" ht="15" x14ac:dyDescent="0.25">
      <c r="A219"/>
      <c r="B219" s="69"/>
      <c r="C219"/>
      <c r="D219" s="69"/>
      <c r="E219"/>
      <c r="H219" s="42" t="str">
        <f t="shared" si="4"/>
        <v/>
      </c>
      <c r="I219" s="36" t="str">
        <f>IF(A219="Entfeuchtung",C219-($M$47*D219^$M$48),"")</f>
        <v/>
      </c>
      <c r="J219" s="36" t="str">
        <f>IF(A219="Entfeuchtung",($D$41-$M$6+$M$55-I219)/($D$41-$D$42+$M$55-I219)*100,"")</f>
        <v/>
      </c>
      <c r="K219" s="36" t="str">
        <f>IF(A219="Kuchenbildung",(C219-$M$10)/$D$18*1000,"")</f>
        <v/>
      </c>
      <c r="L219" s="36" t="str">
        <f>IF(A219="Kuchenbildung",IF(AND(ROW(L219)&gt;=($M$56+$M$51),ROW(L219)&lt;=($M$57-$M$52)),K219,#N/A),"")</f>
        <v/>
      </c>
      <c r="M219" s="36" t="e">
        <f t="shared" si="5"/>
        <v>#N/A</v>
      </c>
      <c r="N219" s="68" t="e">
        <f ca="1">M219*$M$27+$M$26</f>
        <v>#N/A</v>
      </c>
      <c r="O219" s="42" t="str">
        <f>IFERROR((IF(A219="Kuchenbildung",2/$M$27^2*(N219-$M$26),"")),#N/A)</f>
        <v/>
      </c>
      <c r="P219" s="42"/>
    </row>
    <row r="220" spans="1:16" ht="15" x14ac:dyDescent="0.25">
      <c r="A220"/>
      <c r="B220" s="69"/>
      <c r="C220"/>
      <c r="D220" s="69"/>
      <c r="E220"/>
      <c r="H220" s="42" t="str">
        <f t="shared" si="4"/>
        <v/>
      </c>
      <c r="I220" s="36" t="str">
        <f>IF(A220="Entfeuchtung",C220-($M$47*D220^$M$48),"")</f>
        <v/>
      </c>
      <c r="J220" s="36" t="str">
        <f>IF(A220="Entfeuchtung",($D$41-$M$6+$M$55-I220)/($D$41-$D$42+$M$55-I220)*100,"")</f>
        <v/>
      </c>
      <c r="K220" s="36" t="str">
        <f>IF(A220="Kuchenbildung",(C220-$M$10)/$D$18*1000,"")</f>
        <v/>
      </c>
      <c r="L220" s="36" t="str">
        <f>IF(A220="Kuchenbildung",IF(AND(ROW(L220)&gt;=($M$56+$M$51),ROW(L220)&lt;=($M$57-$M$52)),K220,#N/A),"")</f>
        <v/>
      </c>
      <c r="M220" s="36" t="e">
        <f t="shared" si="5"/>
        <v>#N/A</v>
      </c>
      <c r="N220" s="68" t="e">
        <f ca="1">M220*$M$27+$M$26</f>
        <v>#N/A</v>
      </c>
      <c r="O220" s="42" t="str">
        <f>IFERROR((IF(A220="Kuchenbildung",2/$M$27^2*(N220-$M$26),"")),#N/A)</f>
        <v/>
      </c>
      <c r="P220" s="42"/>
    </row>
    <row r="221" spans="1:16" ht="15" x14ac:dyDescent="0.25">
      <c r="A221"/>
      <c r="B221" s="69"/>
      <c r="C221"/>
      <c r="D221" s="69"/>
      <c r="E221"/>
      <c r="H221" s="42" t="str">
        <f t="shared" si="4"/>
        <v/>
      </c>
      <c r="I221" s="36" t="str">
        <f>IF(A221="Entfeuchtung",C221-($M$47*D221^$M$48),"")</f>
        <v/>
      </c>
      <c r="J221" s="36" t="str">
        <f>IF(A221="Entfeuchtung",($D$41-$M$6+$M$55-I221)/($D$41-$D$42+$M$55-I221)*100,"")</f>
        <v/>
      </c>
      <c r="K221" s="36" t="str">
        <f>IF(A221="Kuchenbildung",(C221-$M$10)/$D$18*1000,"")</f>
        <v/>
      </c>
      <c r="L221" s="36" t="str">
        <f>IF(A221="Kuchenbildung",IF(AND(ROW(L221)&gt;=($M$56+$M$51),ROW(L221)&lt;=($M$57-$M$52)),K221,#N/A),"")</f>
        <v/>
      </c>
      <c r="M221" s="36" t="e">
        <f t="shared" si="5"/>
        <v>#N/A</v>
      </c>
      <c r="N221" s="68" t="e">
        <f ca="1">M221*$M$27+$M$26</f>
        <v>#N/A</v>
      </c>
      <c r="O221" s="42" t="str">
        <f>IFERROR((IF(A221="Kuchenbildung",2/$M$27^2*(N221-$M$26),"")),#N/A)</f>
        <v/>
      </c>
      <c r="P221" s="42"/>
    </row>
    <row r="222" spans="1:16" ht="15" x14ac:dyDescent="0.25">
      <c r="A222"/>
      <c r="B222" s="69"/>
      <c r="C222"/>
      <c r="D222" s="69"/>
      <c r="E222"/>
      <c r="H222" s="42" t="str">
        <f t="shared" si="4"/>
        <v/>
      </c>
      <c r="I222" s="36" t="str">
        <f>IF(A222="Entfeuchtung",C222-($M$47*D222^$M$48),"")</f>
        <v/>
      </c>
      <c r="J222" s="36" t="str">
        <f>IF(A222="Entfeuchtung",($D$41-$M$6+$M$55-I222)/($D$41-$D$42+$M$55-I222)*100,"")</f>
        <v/>
      </c>
      <c r="K222" s="36" t="str">
        <f>IF(A222="Kuchenbildung",(C222-$M$10)/$D$18*1000,"")</f>
        <v/>
      </c>
      <c r="L222" s="36" t="str">
        <f>IF(A222="Kuchenbildung",IF(AND(ROW(L222)&gt;=($M$56+$M$51),ROW(L222)&lt;=($M$57-$M$52)),K222,#N/A),"")</f>
        <v/>
      </c>
      <c r="M222" s="36" t="e">
        <f t="shared" si="5"/>
        <v>#N/A</v>
      </c>
      <c r="N222" s="68" t="e">
        <f ca="1">M222*$M$27+$M$26</f>
        <v>#N/A</v>
      </c>
      <c r="O222" s="42" t="str">
        <f>IFERROR((IF(A222="Kuchenbildung",2/$M$27^2*(N222-$M$26),"")),#N/A)</f>
        <v/>
      </c>
      <c r="P222" s="42"/>
    </row>
    <row r="223" spans="1:16" ht="15" x14ac:dyDescent="0.25">
      <c r="A223"/>
      <c r="B223" s="69"/>
      <c r="C223"/>
      <c r="D223" s="69"/>
      <c r="E223"/>
      <c r="H223" s="42" t="str">
        <f t="shared" si="4"/>
        <v/>
      </c>
      <c r="I223" s="36" t="str">
        <f>IF(A223="Entfeuchtung",C223-($M$47*D223^$M$48),"")</f>
        <v/>
      </c>
      <c r="J223" s="36" t="str">
        <f>IF(A223="Entfeuchtung",($D$41-$M$6+$M$55-I223)/($D$41-$D$42+$M$55-I223)*100,"")</f>
        <v/>
      </c>
      <c r="K223" s="36" t="str">
        <f>IF(A223="Kuchenbildung",(C223-$M$10)/$D$18*1000,"")</f>
        <v/>
      </c>
      <c r="L223" s="36" t="str">
        <f>IF(A223="Kuchenbildung",IF(AND(ROW(L223)&gt;=($M$56+$M$51),ROW(L223)&lt;=($M$57-$M$52)),K223,#N/A),"")</f>
        <v/>
      </c>
      <c r="M223" s="36" t="e">
        <f t="shared" si="5"/>
        <v>#N/A</v>
      </c>
      <c r="N223" s="68" t="e">
        <f ca="1">M223*$M$27+$M$26</f>
        <v>#N/A</v>
      </c>
      <c r="O223" s="42" t="str">
        <f>IFERROR((IF(A223="Kuchenbildung",2/$M$27^2*(N223-$M$26),"")),#N/A)</f>
        <v/>
      </c>
      <c r="P223" s="42"/>
    </row>
    <row r="224" spans="1:16" ht="15" x14ac:dyDescent="0.25">
      <c r="A224"/>
      <c r="B224" s="69"/>
      <c r="C224"/>
      <c r="D224" s="69"/>
      <c r="E224"/>
      <c r="H224" s="42" t="str">
        <f t="shared" si="4"/>
        <v/>
      </c>
      <c r="I224" s="36" t="str">
        <f>IF(A224="Entfeuchtung",C224-($M$47*D224^$M$48),"")</f>
        <v/>
      </c>
      <c r="J224" s="36" t="str">
        <f>IF(A224="Entfeuchtung",($D$41-$M$6+$M$55-I224)/($D$41-$D$42+$M$55-I224)*100,"")</f>
        <v/>
      </c>
      <c r="K224" s="36" t="str">
        <f>IF(A224="Kuchenbildung",(C224-$M$10)/$D$18*1000,"")</f>
        <v/>
      </c>
      <c r="L224" s="36" t="str">
        <f>IF(A224="Kuchenbildung",IF(AND(ROW(L224)&gt;=($M$56+$M$51),ROW(L224)&lt;=($M$57-$M$52)),K224,#N/A),"")</f>
        <v/>
      </c>
      <c r="M224" s="36" t="e">
        <f t="shared" si="5"/>
        <v>#N/A</v>
      </c>
      <c r="N224" s="68" t="e">
        <f ca="1">M224*$M$27+$M$26</f>
        <v>#N/A</v>
      </c>
      <c r="O224" s="42" t="str">
        <f>IFERROR((IF(A224="Kuchenbildung",2/$M$27^2*(N224-$M$26),"")),#N/A)</f>
        <v/>
      </c>
      <c r="P224" s="42"/>
    </row>
    <row r="225" spans="1:16" ht="15" x14ac:dyDescent="0.25">
      <c r="A225"/>
      <c r="B225" s="69"/>
      <c r="C225"/>
      <c r="D225" s="69"/>
      <c r="E225"/>
      <c r="H225" s="42" t="str">
        <f t="shared" si="4"/>
        <v/>
      </c>
      <c r="I225" s="36" t="str">
        <f>IF(A225="Entfeuchtung",C225-($M$47*D225^$M$48),"")</f>
        <v/>
      </c>
      <c r="J225" s="36" t="str">
        <f>IF(A225="Entfeuchtung",($D$41-$M$6+$M$55-I225)/($D$41-$D$42+$M$55-I225)*100,"")</f>
        <v/>
      </c>
      <c r="K225" s="36" t="str">
        <f>IF(A225="Kuchenbildung",(C225-$M$10)/$D$18*1000,"")</f>
        <v/>
      </c>
      <c r="L225" s="36" t="str">
        <f>IF(A225="Kuchenbildung",IF(AND(ROW(L225)&gt;=($M$56+$M$51),ROW(L225)&lt;=($M$57-$M$52)),K225,#N/A),"")</f>
        <v/>
      </c>
      <c r="M225" s="36" t="e">
        <f t="shared" si="5"/>
        <v>#N/A</v>
      </c>
      <c r="N225" s="68" t="e">
        <f ca="1">M225*$M$27+$M$26</f>
        <v>#N/A</v>
      </c>
      <c r="O225" s="42" t="str">
        <f>IFERROR((IF(A225="Kuchenbildung",2/$M$27^2*(N225-$M$26),"")),#N/A)</f>
        <v/>
      </c>
      <c r="P225" s="42"/>
    </row>
    <row r="226" spans="1:16" ht="15" x14ac:dyDescent="0.25">
      <c r="A226"/>
      <c r="B226" s="69"/>
      <c r="C226"/>
      <c r="D226" s="69"/>
      <c r="E226"/>
      <c r="H226" s="42" t="str">
        <f t="shared" si="4"/>
        <v/>
      </c>
      <c r="I226" s="36" t="str">
        <f>IF(A226="Entfeuchtung",C226-($M$47*D226^$M$48),"")</f>
        <v/>
      </c>
      <c r="J226" s="36" t="str">
        <f>IF(A226="Entfeuchtung",($D$41-$M$6+$M$55-I226)/($D$41-$D$42+$M$55-I226)*100,"")</f>
        <v/>
      </c>
      <c r="K226" s="36" t="str">
        <f>IF(A226="Kuchenbildung",(C226-$M$10)/$D$18*1000,"")</f>
        <v/>
      </c>
      <c r="L226" s="36" t="str">
        <f>IF(A226="Kuchenbildung",IF(AND(ROW(L226)&gt;=($M$56+$M$51),ROW(L226)&lt;=($M$57-$M$52)),K226,#N/A),"")</f>
        <v/>
      </c>
      <c r="M226" s="36" t="e">
        <f t="shared" si="5"/>
        <v>#N/A</v>
      </c>
      <c r="N226" s="68" t="e">
        <f ca="1">M226*$M$27+$M$26</f>
        <v>#N/A</v>
      </c>
      <c r="O226" s="42" t="str">
        <f>IFERROR((IF(A226="Kuchenbildung",2/$M$27^2*(N226-$M$26),"")),#N/A)</f>
        <v/>
      </c>
      <c r="P226" s="42"/>
    </row>
    <row r="227" spans="1:16" ht="15" x14ac:dyDescent="0.25">
      <c r="A227"/>
      <c r="B227" s="69"/>
      <c r="C227"/>
      <c r="D227" s="69"/>
      <c r="E227"/>
      <c r="H227" s="42" t="str">
        <f t="shared" si="4"/>
        <v/>
      </c>
      <c r="I227" s="36" t="str">
        <f>IF(A227="Entfeuchtung",C227-($M$47*D227^$M$48),"")</f>
        <v/>
      </c>
      <c r="J227" s="36" t="str">
        <f>IF(A227="Entfeuchtung",($D$41-$M$6+$M$55-I227)/($D$41-$D$42+$M$55-I227)*100,"")</f>
        <v/>
      </c>
      <c r="K227" s="36" t="str">
        <f>IF(A227="Kuchenbildung",(C227-$M$10)/$D$18*1000,"")</f>
        <v/>
      </c>
      <c r="L227" s="36" t="str">
        <f>IF(A227="Kuchenbildung",IF(AND(ROW(L227)&gt;=($M$56+$M$51),ROW(L227)&lt;=($M$57-$M$52)),K227,#N/A),"")</f>
        <v/>
      </c>
      <c r="M227" s="36" t="e">
        <f t="shared" si="5"/>
        <v>#N/A</v>
      </c>
      <c r="N227" s="68" t="e">
        <f ca="1">M227*$M$27+$M$26</f>
        <v>#N/A</v>
      </c>
      <c r="O227" s="42" t="str">
        <f>IFERROR((IF(A227="Kuchenbildung",2/$M$27^2*(N227-$M$26),"")),#N/A)</f>
        <v/>
      </c>
      <c r="P227" s="42"/>
    </row>
    <row r="228" spans="1:16" ht="15" x14ac:dyDescent="0.25">
      <c r="A228"/>
      <c r="B228" s="69"/>
      <c r="C228"/>
      <c r="D228" s="69"/>
      <c r="E228"/>
      <c r="H228" s="42" t="str">
        <f t="shared" si="4"/>
        <v/>
      </c>
      <c r="I228" s="36" t="str">
        <f>IF(A228="Entfeuchtung",C228-($M$47*D228^$M$48),"")</f>
        <v/>
      </c>
      <c r="J228" s="36" t="str">
        <f>IF(A228="Entfeuchtung",($D$41-$M$6+$M$55-I228)/($D$41-$D$42+$M$55-I228)*100,"")</f>
        <v/>
      </c>
      <c r="K228" s="36" t="str">
        <f>IF(A228="Kuchenbildung",(C228-$M$10)/$D$18*1000,"")</f>
        <v/>
      </c>
      <c r="L228" s="36" t="str">
        <f>IF(A228="Kuchenbildung",IF(AND(ROW(L228)&gt;=($M$56+$M$51),ROW(L228)&lt;=($M$57-$M$52)),K228,#N/A),"")</f>
        <v/>
      </c>
      <c r="M228" s="36" t="e">
        <f t="shared" si="5"/>
        <v>#N/A</v>
      </c>
      <c r="N228" s="68" t="e">
        <f ca="1">M228*$M$27+$M$26</f>
        <v>#N/A</v>
      </c>
      <c r="O228" s="42" t="str">
        <f>IFERROR((IF(A228="Kuchenbildung",2/$M$27^2*(N228-$M$26),"")),#N/A)</f>
        <v/>
      </c>
      <c r="P228" s="42"/>
    </row>
    <row r="229" spans="1:16" ht="15" x14ac:dyDescent="0.25">
      <c r="A229"/>
      <c r="B229" s="69"/>
      <c r="C229"/>
      <c r="D229" s="69"/>
      <c r="E229"/>
      <c r="H229" s="42" t="str">
        <f t="shared" si="4"/>
        <v/>
      </c>
      <c r="I229" s="36" t="str">
        <f>IF(A229="Entfeuchtung",C229-($M$47*D229^$M$48),"")</f>
        <v/>
      </c>
      <c r="J229" s="36" t="str">
        <f>IF(A229="Entfeuchtung",($D$41-$M$6+$M$55-I229)/($D$41-$D$42+$M$55-I229)*100,"")</f>
        <v/>
      </c>
      <c r="K229" s="36" t="str">
        <f>IF(A229="Kuchenbildung",(C229-$M$10)/$D$18*1000,"")</f>
        <v/>
      </c>
      <c r="L229" s="36" t="str">
        <f>IF(A229="Kuchenbildung",IF(AND(ROW(L229)&gt;=($M$56+$M$51),ROW(L229)&lt;=($M$57-$M$52)),K229,#N/A),"")</f>
        <v/>
      </c>
      <c r="M229" s="36" t="e">
        <f t="shared" si="5"/>
        <v>#N/A</v>
      </c>
      <c r="N229" s="68" t="e">
        <f ca="1">M229*$M$27+$M$26</f>
        <v>#N/A</v>
      </c>
      <c r="O229" s="42" t="str">
        <f>IFERROR((IF(A229="Kuchenbildung",2/$M$27^2*(N229-$M$26),"")),#N/A)</f>
        <v/>
      </c>
      <c r="P229" s="42"/>
    </row>
    <row r="230" spans="1:16" ht="15" x14ac:dyDescent="0.25">
      <c r="A230"/>
      <c r="B230" s="69"/>
      <c r="C230"/>
      <c r="D230" s="69"/>
      <c r="E230"/>
      <c r="H230" s="42" t="str">
        <f t="shared" si="4"/>
        <v/>
      </c>
      <c r="I230" s="36" t="str">
        <f>IF(A230="Entfeuchtung",C230-($M$47*D230^$M$48),"")</f>
        <v/>
      </c>
      <c r="J230" s="36" t="str">
        <f>IF(A230="Entfeuchtung",($D$41-$M$6+$M$55-I230)/($D$41-$D$42+$M$55-I230)*100,"")</f>
        <v/>
      </c>
      <c r="K230" s="36" t="str">
        <f>IF(A230="Kuchenbildung",(C230-$M$10)/$D$18*1000,"")</f>
        <v/>
      </c>
      <c r="L230" s="36" t="str">
        <f>IF(A230="Kuchenbildung",IF(AND(ROW(L230)&gt;=($M$56+$M$51),ROW(L230)&lt;=($M$57-$M$52)),K230,#N/A),"")</f>
        <v/>
      </c>
      <c r="M230" s="36" t="e">
        <f t="shared" si="5"/>
        <v>#N/A</v>
      </c>
      <c r="N230" s="68" t="e">
        <f ca="1">M230*$M$27+$M$26</f>
        <v>#N/A</v>
      </c>
      <c r="O230" s="42" t="str">
        <f>IFERROR((IF(A230="Kuchenbildung",2/$M$27^2*(N230-$M$26),"")),#N/A)</f>
        <v/>
      </c>
      <c r="P230" s="42"/>
    </row>
    <row r="231" spans="1:16" ht="15" x14ac:dyDescent="0.25">
      <c r="A231"/>
      <c r="B231" s="69"/>
      <c r="C231"/>
      <c r="D231" s="69"/>
      <c r="E231"/>
      <c r="H231" s="42" t="str">
        <f t="shared" si="4"/>
        <v/>
      </c>
      <c r="I231" s="36" t="str">
        <f>IF(A231="Entfeuchtung",C231-($M$47*D231^$M$48),"")</f>
        <v/>
      </c>
      <c r="J231" s="36" t="str">
        <f>IF(A231="Entfeuchtung",($D$41-$M$6+$M$55-I231)/($D$41-$D$42+$M$55-I231)*100,"")</f>
        <v/>
      </c>
      <c r="K231" s="36" t="str">
        <f>IF(A231="Kuchenbildung",(C231-$M$10)/$D$18*1000,"")</f>
        <v/>
      </c>
      <c r="L231" s="36" t="str">
        <f>IF(A231="Kuchenbildung",IF(AND(ROW(L231)&gt;=($M$56+$M$51),ROW(L231)&lt;=($M$57-$M$52)),K231,#N/A),"")</f>
        <v/>
      </c>
      <c r="M231" s="36" t="e">
        <f t="shared" si="5"/>
        <v>#N/A</v>
      </c>
      <c r="N231" s="68" t="e">
        <f ca="1">M231*$M$27+$M$26</f>
        <v>#N/A</v>
      </c>
      <c r="O231" s="42" t="str">
        <f>IFERROR((IF(A231="Kuchenbildung",2/$M$27^2*(N231-$M$26),"")),#N/A)</f>
        <v/>
      </c>
      <c r="P231" s="42"/>
    </row>
    <row r="232" spans="1:16" ht="15" x14ac:dyDescent="0.25">
      <c r="A232"/>
      <c r="B232" s="69"/>
      <c r="C232"/>
      <c r="D232" s="69"/>
      <c r="E232"/>
      <c r="H232" s="42" t="str">
        <f t="shared" si="4"/>
        <v/>
      </c>
      <c r="I232" s="36" t="str">
        <f>IF(A232="Entfeuchtung",C232-($M$47*D232^$M$48),"")</f>
        <v/>
      </c>
      <c r="J232" s="36" t="str">
        <f>IF(A232="Entfeuchtung",($D$41-$M$6+$M$55-I232)/($D$41-$D$42+$M$55-I232)*100,"")</f>
        <v/>
      </c>
      <c r="K232" s="36" t="str">
        <f>IF(A232="Kuchenbildung",(C232-$M$10)/$D$18*1000,"")</f>
        <v/>
      </c>
      <c r="L232" s="36" t="str">
        <f>IF(A232="Kuchenbildung",IF(AND(ROW(L232)&gt;=($M$56+$M$51),ROW(L232)&lt;=($M$57-$M$52)),K232,#N/A),"")</f>
        <v/>
      </c>
      <c r="M232" s="36" t="e">
        <f t="shared" si="5"/>
        <v>#N/A</v>
      </c>
      <c r="N232" s="68" t="e">
        <f ca="1">M232*$M$27+$M$26</f>
        <v>#N/A</v>
      </c>
      <c r="O232" s="42" t="str">
        <f>IFERROR((IF(A232="Kuchenbildung",2/$M$27^2*(N232-$M$26),"")),#N/A)</f>
        <v/>
      </c>
      <c r="P232" s="42"/>
    </row>
    <row r="233" spans="1:16" ht="15" x14ac:dyDescent="0.25">
      <c r="A233"/>
      <c r="B233" s="69"/>
      <c r="C233"/>
      <c r="D233" s="69"/>
      <c r="E233"/>
      <c r="H233" s="42" t="str">
        <f t="shared" si="4"/>
        <v/>
      </c>
      <c r="I233" s="36" t="str">
        <f>IF(A233="Entfeuchtung",C233-($M$47*D233^$M$48),"")</f>
        <v/>
      </c>
      <c r="J233" s="36" t="str">
        <f>IF(A233="Entfeuchtung",($D$41-$M$6+$M$55-I233)/($D$41-$D$42+$M$55-I233)*100,"")</f>
        <v/>
      </c>
      <c r="K233" s="36" t="str">
        <f>IF(A233="Kuchenbildung",(C233-$M$10)/$D$18*1000,"")</f>
        <v/>
      </c>
      <c r="L233" s="36" t="str">
        <f>IF(A233="Kuchenbildung",IF(AND(ROW(L233)&gt;=($M$56+$M$51),ROW(L233)&lt;=($M$57-$M$52)),K233,#N/A),"")</f>
        <v/>
      </c>
      <c r="M233" s="36" t="e">
        <f t="shared" si="5"/>
        <v>#N/A</v>
      </c>
      <c r="N233" s="68" t="e">
        <f ca="1">M233*$M$27+$M$26</f>
        <v>#N/A</v>
      </c>
      <c r="O233" s="42" t="str">
        <f>IFERROR((IF(A233="Kuchenbildung",2/$M$27^2*(N233-$M$26),"")),#N/A)</f>
        <v/>
      </c>
      <c r="P233" s="42"/>
    </row>
    <row r="234" spans="1:16" ht="15" x14ac:dyDescent="0.25">
      <c r="A234"/>
      <c r="B234" s="69"/>
      <c r="C234"/>
      <c r="D234" s="69"/>
      <c r="E234"/>
      <c r="H234" s="42" t="str">
        <f t="shared" si="4"/>
        <v/>
      </c>
      <c r="I234" s="36" t="str">
        <f>IF(A234="Entfeuchtung",C234-($M$47*D234^$M$48),"")</f>
        <v/>
      </c>
      <c r="J234" s="36" t="str">
        <f>IF(A234="Entfeuchtung",($D$41-$M$6+$M$55-I234)/($D$41-$D$42+$M$55-I234)*100,"")</f>
        <v/>
      </c>
      <c r="K234" s="36" t="str">
        <f>IF(A234="Kuchenbildung",(C234-$M$10)/$D$18*1000,"")</f>
        <v/>
      </c>
      <c r="L234" s="36" t="str">
        <f>IF(A234="Kuchenbildung",IF(AND(ROW(L234)&gt;=($M$56+$M$51),ROW(L234)&lt;=($M$57-$M$52)),K234,#N/A),"")</f>
        <v/>
      </c>
      <c r="M234" s="36" t="e">
        <f t="shared" si="5"/>
        <v>#N/A</v>
      </c>
      <c r="N234" s="68" t="e">
        <f ca="1">M234*$M$27+$M$26</f>
        <v>#N/A</v>
      </c>
      <c r="O234" s="42" t="str">
        <f>IFERROR((IF(A234="Kuchenbildung",2/$M$27^2*(N234-$M$26),"")),#N/A)</f>
        <v/>
      </c>
      <c r="P234" s="42"/>
    </row>
    <row r="235" spans="1:16" ht="15" x14ac:dyDescent="0.25">
      <c r="A235"/>
      <c r="B235" s="69"/>
      <c r="C235"/>
      <c r="D235" s="69"/>
      <c r="E235"/>
      <c r="H235" s="42" t="str">
        <f t="shared" si="4"/>
        <v/>
      </c>
      <c r="I235" s="36" t="str">
        <f>IF(A235="Entfeuchtung",C235-($M$47*D235^$M$48),"")</f>
        <v/>
      </c>
      <c r="J235" s="36" t="str">
        <f>IF(A235="Entfeuchtung",($D$41-$M$6+$M$55-I235)/($D$41-$D$42+$M$55-I235)*100,"")</f>
        <v/>
      </c>
      <c r="K235" s="36" t="str">
        <f>IF(A235="Kuchenbildung",(C235-$M$10)/$D$18*1000,"")</f>
        <v/>
      </c>
      <c r="L235" s="36" t="str">
        <f>IF(A235="Kuchenbildung",IF(AND(ROW(L235)&gt;=($M$56+$M$51),ROW(L235)&lt;=($M$57-$M$52)),K235,#N/A),"")</f>
        <v/>
      </c>
      <c r="M235" s="36" t="e">
        <f t="shared" si="5"/>
        <v>#N/A</v>
      </c>
      <c r="N235" s="68" t="e">
        <f ca="1">M235*$M$27+$M$26</f>
        <v>#N/A</v>
      </c>
      <c r="O235" s="42" t="str">
        <f>IFERROR((IF(A235="Kuchenbildung",2/$M$27^2*(N235-$M$26),"")),#N/A)</f>
        <v/>
      </c>
      <c r="P235" s="42"/>
    </row>
    <row r="236" spans="1:16" ht="15" x14ac:dyDescent="0.25">
      <c r="A236"/>
      <c r="B236" s="69"/>
      <c r="C236"/>
      <c r="D236" s="69"/>
      <c r="E236"/>
      <c r="H236" s="42" t="str">
        <f t="shared" si="4"/>
        <v/>
      </c>
      <c r="I236" s="36" t="str">
        <f>IF(A236="Entfeuchtung",C236-($M$47*D236^$M$48),"")</f>
        <v/>
      </c>
      <c r="J236" s="36" t="str">
        <f>IF(A236="Entfeuchtung",($D$41-$M$6+$M$55-I236)/($D$41-$D$42+$M$55-I236)*100,"")</f>
        <v/>
      </c>
      <c r="K236" s="36" t="str">
        <f>IF(A236="Kuchenbildung",(C236-$M$10)/$D$18*1000,"")</f>
        <v/>
      </c>
      <c r="L236" s="36" t="str">
        <f>IF(A236="Kuchenbildung",IF(AND(ROW(L236)&gt;=($M$56+$M$51),ROW(L236)&lt;=($M$57-$M$52)),K236,#N/A),"")</f>
        <v/>
      </c>
      <c r="M236" s="36" t="e">
        <f t="shared" si="5"/>
        <v>#N/A</v>
      </c>
      <c r="N236" s="68" t="e">
        <f ca="1">M236*$M$27+$M$26</f>
        <v>#N/A</v>
      </c>
      <c r="O236" s="42" t="str">
        <f>IFERROR((IF(A236="Kuchenbildung",2/$M$27^2*(N236-$M$26),"")),#N/A)</f>
        <v/>
      </c>
      <c r="P236" s="42"/>
    </row>
    <row r="237" spans="1:16" ht="15" x14ac:dyDescent="0.25">
      <c r="A237"/>
      <c r="B237" s="69"/>
      <c r="C237"/>
      <c r="D237" s="69"/>
      <c r="E237"/>
      <c r="H237" s="42" t="str">
        <f t="shared" si="4"/>
        <v/>
      </c>
      <c r="I237" s="36" t="str">
        <f>IF(A237="Entfeuchtung",C237-($M$47*D237^$M$48),"")</f>
        <v/>
      </c>
      <c r="J237" s="36" t="str">
        <f>IF(A237="Entfeuchtung",($D$41-$M$6+$M$55-I237)/($D$41-$D$42+$M$55-I237)*100,"")</f>
        <v/>
      </c>
      <c r="K237" s="36" t="str">
        <f>IF(A237="Kuchenbildung",(C237-$M$10)/$D$18*1000,"")</f>
        <v/>
      </c>
      <c r="L237" s="36" t="str">
        <f>IF(A237="Kuchenbildung",IF(AND(ROW(L237)&gt;=($M$56+$M$51),ROW(L237)&lt;=($M$57-$M$52)),K237,#N/A),"")</f>
        <v/>
      </c>
      <c r="M237" s="36" t="e">
        <f t="shared" si="5"/>
        <v>#N/A</v>
      </c>
      <c r="N237" s="68" t="e">
        <f ca="1">M237*$M$27+$M$26</f>
        <v>#N/A</v>
      </c>
      <c r="O237" s="42" t="str">
        <f>IFERROR((IF(A237="Kuchenbildung",2/$M$27^2*(N237-$M$26),"")),#N/A)</f>
        <v/>
      </c>
      <c r="P237" s="42"/>
    </row>
    <row r="238" spans="1:16" ht="15" x14ac:dyDescent="0.25">
      <c r="A238"/>
      <c r="B238" s="69"/>
      <c r="C238"/>
      <c r="D238" s="69"/>
      <c r="E238"/>
      <c r="H238" s="42" t="str">
        <f t="shared" si="4"/>
        <v/>
      </c>
      <c r="I238" s="36" t="str">
        <f>IF(A238="Entfeuchtung",C238-($M$47*D238^$M$48),"")</f>
        <v/>
      </c>
      <c r="J238" s="36" t="str">
        <f>IF(A238="Entfeuchtung",($D$41-$M$6+$M$55-I238)/($D$41-$D$42+$M$55-I238)*100,"")</f>
        <v/>
      </c>
      <c r="K238" s="36" t="str">
        <f>IF(A238="Kuchenbildung",(C238-$M$10)/$D$18*1000,"")</f>
        <v/>
      </c>
      <c r="L238" s="36" t="str">
        <f>IF(A238="Kuchenbildung",IF(AND(ROW(L238)&gt;=($M$56+$M$51),ROW(L238)&lt;=($M$57-$M$52)),K238,#N/A),"")</f>
        <v/>
      </c>
      <c r="M238" s="36" t="e">
        <f t="shared" si="5"/>
        <v>#N/A</v>
      </c>
      <c r="N238" s="68" t="e">
        <f ca="1">M238*$M$27+$M$26</f>
        <v>#N/A</v>
      </c>
      <c r="O238" s="42" t="str">
        <f>IFERROR((IF(A238="Kuchenbildung",2/$M$27^2*(N238-$M$26),"")),#N/A)</f>
        <v/>
      </c>
      <c r="P238" s="42"/>
    </row>
    <row r="239" spans="1:16" ht="15" x14ac:dyDescent="0.25">
      <c r="A239"/>
      <c r="B239" s="69"/>
      <c r="C239"/>
      <c r="D239" s="69"/>
      <c r="E239"/>
      <c r="H239" s="42" t="str">
        <f t="shared" si="4"/>
        <v/>
      </c>
      <c r="I239" s="36" t="str">
        <f>IF(A239="Entfeuchtung",C239-($M$47*D239^$M$48),"")</f>
        <v/>
      </c>
      <c r="J239" s="36" t="str">
        <f>IF(A239="Entfeuchtung",($D$41-$M$6+$M$55-I239)/($D$41-$D$42+$M$55-I239)*100,"")</f>
        <v/>
      </c>
      <c r="K239" s="36" t="str">
        <f>IF(A239="Kuchenbildung",(C239-$M$10)/$D$18*1000,"")</f>
        <v/>
      </c>
      <c r="L239" s="36" t="str">
        <f>IF(A239="Kuchenbildung",IF(AND(ROW(L239)&gt;=($M$56+$M$51),ROW(L239)&lt;=($M$57-$M$52)),K239,#N/A),"")</f>
        <v/>
      </c>
      <c r="M239" s="36" t="e">
        <f t="shared" si="5"/>
        <v>#N/A</v>
      </c>
      <c r="N239" s="68" t="e">
        <f ca="1">M239*$M$27+$M$26</f>
        <v>#N/A</v>
      </c>
      <c r="O239" s="42" t="str">
        <f>IFERROR((IF(A239="Kuchenbildung",2/$M$27^2*(N239-$M$26),"")),#N/A)</f>
        <v/>
      </c>
      <c r="P239" s="42"/>
    </row>
    <row r="240" spans="1:16" ht="15" x14ac:dyDescent="0.25">
      <c r="A240"/>
      <c r="B240" s="69"/>
      <c r="C240"/>
      <c r="D240" s="69"/>
      <c r="E240"/>
      <c r="H240" s="42" t="str">
        <f t="shared" si="4"/>
        <v/>
      </c>
      <c r="I240" s="36" t="str">
        <f>IF(A240="Entfeuchtung",C240-($M$47*D240^$M$48),"")</f>
        <v/>
      </c>
      <c r="J240" s="36" t="str">
        <f>IF(A240="Entfeuchtung",($D$41-$M$6+$M$55-I240)/($D$41-$D$42+$M$55-I240)*100,"")</f>
        <v/>
      </c>
      <c r="K240" s="36" t="str">
        <f>IF(A240="Kuchenbildung",(C240-$M$10)/$D$18*1000,"")</f>
        <v/>
      </c>
      <c r="L240" s="36" t="str">
        <f>IF(A240="Kuchenbildung",IF(AND(ROW(L240)&gt;=($M$56+$M$51),ROW(L240)&lt;=($M$57-$M$52)),K240,#N/A),"")</f>
        <v/>
      </c>
      <c r="M240" s="36" t="e">
        <f t="shared" si="5"/>
        <v>#N/A</v>
      </c>
      <c r="N240" s="68" t="e">
        <f ca="1">M240*$M$27+$M$26</f>
        <v>#N/A</v>
      </c>
      <c r="O240" s="42" t="str">
        <f>IFERROR((IF(A240="Kuchenbildung",2/$M$27^2*(N240-$M$26),"")),#N/A)</f>
        <v/>
      </c>
      <c r="P240" s="42"/>
    </row>
    <row r="241" spans="1:16" ht="15" x14ac:dyDescent="0.25">
      <c r="A241"/>
      <c r="B241" s="69"/>
      <c r="C241"/>
      <c r="D241" s="69"/>
      <c r="E241"/>
      <c r="H241" s="42" t="str">
        <f t="shared" si="4"/>
        <v/>
      </c>
      <c r="I241" s="36" t="str">
        <f>IF(A241="Entfeuchtung",C241-($M$47*D241^$M$48),"")</f>
        <v/>
      </c>
      <c r="J241" s="36" t="str">
        <f>IF(A241="Entfeuchtung",($D$41-$M$6+$M$55-I241)/($D$41-$D$42+$M$55-I241)*100,"")</f>
        <v/>
      </c>
      <c r="K241" s="36" t="str">
        <f>IF(A241="Kuchenbildung",(C241-$M$10)/$D$18*1000,"")</f>
        <v/>
      </c>
      <c r="L241" s="36" t="str">
        <f>IF(A241="Kuchenbildung",IF(AND(ROW(L241)&gt;=($M$56+$M$51),ROW(L241)&lt;=($M$57-$M$52)),K241,#N/A),"")</f>
        <v/>
      </c>
      <c r="M241" s="36" t="e">
        <f t="shared" si="5"/>
        <v>#N/A</v>
      </c>
      <c r="N241" s="68" t="e">
        <f ca="1">M241*$M$27+$M$26</f>
        <v>#N/A</v>
      </c>
      <c r="O241" s="42" t="str">
        <f>IFERROR((IF(A241="Kuchenbildung",2/$M$27^2*(N241-$M$26),"")),#N/A)</f>
        <v/>
      </c>
      <c r="P241" s="42"/>
    </row>
    <row r="242" spans="1:16" ht="15" x14ac:dyDescent="0.25">
      <c r="A242"/>
      <c r="B242" s="69"/>
      <c r="C242"/>
      <c r="D242" s="69"/>
      <c r="E242"/>
      <c r="H242" s="42" t="str">
        <f t="shared" si="4"/>
        <v/>
      </c>
      <c r="I242" s="36" t="str">
        <f>IF(A242="Entfeuchtung",C242-($M$47*D242^$M$48),"")</f>
        <v/>
      </c>
      <c r="J242" s="36" t="str">
        <f>IF(A242="Entfeuchtung",($D$41-$M$6+$M$55-I242)/($D$41-$D$42+$M$55-I242)*100,"")</f>
        <v/>
      </c>
      <c r="K242" s="36" t="str">
        <f>IF(A242="Kuchenbildung",(C242-$M$10)/$D$18*1000,"")</f>
        <v/>
      </c>
      <c r="L242" s="36" t="str">
        <f>IF(A242="Kuchenbildung",IF(AND(ROW(L242)&gt;=($M$56+$M$51),ROW(L242)&lt;=($M$57-$M$52)),K242,#N/A),"")</f>
        <v/>
      </c>
      <c r="M242" s="36" t="e">
        <f t="shared" si="5"/>
        <v>#N/A</v>
      </c>
      <c r="N242" s="68" t="e">
        <f ca="1">M242*$M$27+$M$26</f>
        <v>#N/A</v>
      </c>
      <c r="O242" s="42" t="str">
        <f>IFERROR((IF(A242="Kuchenbildung",2/$M$27^2*(N242-$M$26),"")),#N/A)</f>
        <v/>
      </c>
      <c r="P242" s="42"/>
    </row>
    <row r="243" spans="1:16" ht="15" x14ac:dyDescent="0.25">
      <c r="A243"/>
      <c r="B243" s="69"/>
      <c r="C243"/>
      <c r="D243" s="69"/>
      <c r="E243"/>
      <c r="H243" s="42" t="str">
        <f t="shared" si="4"/>
        <v/>
      </c>
      <c r="I243" s="36" t="str">
        <f>IF(A243="Entfeuchtung",C243-($M$47*D243^$M$48),"")</f>
        <v/>
      </c>
      <c r="J243" s="36" t="str">
        <f>IF(A243="Entfeuchtung",($D$41-$M$6+$M$55-I243)/($D$41-$D$42+$M$55-I243)*100,"")</f>
        <v/>
      </c>
      <c r="K243" s="36" t="str">
        <f>IF(A243="Kuchenbildung",(C243-$M$10)/$D$18*1000,"")</f>
        <v/>
      </c>
      <c r="L243" s="36" t="str">
        <f>IF(A243="Kuchenbildung",IF(AND(ROW(L243)&gt;=($M$56+$M$51),ROW(L243)&lt;=($M$57-$M$52)),K243,#N/A),"")</f>
        <v/>
      </c>
      <c r="M243" s="36" t="e">
        <f t="shared" si="5"/>
        <v>#N/A</v>
      </c>
      <c r="N243" s="68" t="e">
        <f ca="1">M243*$M$27+$M$26</f>
        <v>#N/A</v>
      </c>
      <c r="O243" s="42" t="str">
        <f>IFERROR((IF(A243="Kuchenbildung",2/$M$27^2*(N243-$M$26),"")),#N/A)</f>
        <v/>
      </c>
      <c r="P243" s="42"/>
    </row>
    <row r="244" spans="1:16" ht="15" x14ac:dyDescent="0.25">
      <c r="A244"/>
      <c r="B244" s="69"/>
      <c r="C244"/>
      <c r="D244" s="69"/>
      <c r="E244"/>
      <c r="H244" s="42" t="str">
        <f t="shared" si="4"/>
        <v/>
      </c>
      <c r="I244" s="36" t="str">
        <f>IF(A244="Entfeuchtung",C244-($M$47*D244^$M$48),"")</f>
        <v/>
      </c>
      <c r="J244" s="36" t="str">
        <f>IF(A244="Entfeuchtung",($D$41-$M$6+$M$55-I244)/($D$41-$D$42+$M$55-I244)*100,"")</f>
        <v/>
      </c>
      <c r="K244" s="36" t="str">
        <f>IF(A244="Kuchenbildung",(C244-$M$10)/$D$18*1000,"")</f>
        <v/>
      </c>
      <c r="L244" s="36" t="str">
        <f>IF(A244="Kuchenbildung",IF(AND(ROW(L244)&gt;=($M$56+$M$51),ROW(L244)&lt;=($M$57-$M$52)),K244,#N/A),"")</f>
        <v/>
      </c>
      <c r="M244" s="36" t="e">
        <f t="shared" si="5"/>
        <v>#N/A</v>
      </c>
      <c r="N244" s="68" t="e">
        <f ca="1">M244*$M$27+$M$26</f>
        <v>#N/A</v>
      </c>
      <c r="O244" s="42" t="str">
        <f>IFERROR((IF(A244="Kuchenbildung",2/$M$27^2*(N244-$M$26),"")),#N/A)</f>
        <v/>
      </c>
      <c r="P244" s="42"/>
    </row>
    <row r="245" spans="1:16" ht="15" x14ac:dyDescent="0.25">
      <c r="A245"/>
      <c r="B245" s="69"/>
      <c r="C245"/>
      <c r="D245" s="69"/>
      <c r="E245"/>
      <c r="H245" s="42" t="str">
        <f t="shared" si="4"/>
        <v/>
      </c>
      <c r="I245" s="36" t="str">
        <f>IF(A245="Entfeuchtung",C245-($M$47*D245^$M$48),"")</f>
        <v/>
      </c>
      <c r="J245" s="36" t="str">
        <f>IF(A245="Entfeuchtung",($D$41-$M$6+$M$55-I245)/($D$41-$D$42+$M$55-I245)*100,"")</f>
        <v/>
      </c>
      <c r="K245" s="36" t="str">
        <f>IF(A245="Kuchenbildung",(C245-$M$10)/$D$18*1000,"")</f>
        <v/>
      </c>
      <c r="L245" s="36" t="str">
        <f>IF(A245="Kuchenbildung",IF(AND(ROW(L245)&gt;=($M$56+$M$51),ROW(L245)&lt;=($M$57-$M$52)),K245,#N/A),"")</f>
        <v/>
      </c>
      <c r="M245" s="36" t="e">
        <f t="shared" si="5"/>
        <v>#N/A</v>
      </c>
      <c r="N245" s="68" t="e">
        <f ca="1">M245*$M$27+$M$26</f>
        <v>#N/A</v>
      </c>
      <c r="O245" s="42" t="str">
        <f>IFERROR((IF(A245="Kuchenbildung",2/$M$27^2*(N245-$M$26),"")),#N/A)</f>
        <v/>
      </c>
      <c r="P245" s="42"/>
    </row>
    <row r="246" spans="1:16" ht="15" x14ac:dyDescent="0.25">
      <c r="A246"/>
      <c r="B246" s="69"/>
      <c r="C246"/>
      <c r="D246" s="69"/>
      <c r="E246"/>
      <c r="H246" s="42" t="str">
        <f t="shared" si="4"/>
        <v/>
      </c>
      <c r="I246" s="36" t="str">
        <f>IF(A246="Entfeuchtung",C246-($M$47*D246^$M$48),"")</f>
        <v/>
      </c>
      <c r="J246" s="36" t="str">
        <f>IF(A246="Entfeuchtung",($D$41-$M$6+$M$55-I246)/($D$41-$D$42+$M$55-I246)*100,"")</f>
        <v/>
      </c>
      <c r="K246" s="36" t="str">
        <f>IF(A246="Kuchenbildung",(C246-$M$10)/$D$18*1000,"")</f>
        <v/>
      </c>
      <c r="L246" s="36" t="str">
        <f>IF(A246="Kuchenbildung",IF(AND(ROW(L246)&gt;=($M$56+$M$51),ROW(L246)&lt;=($M$57-$M$52)),K246,#N/A),"")</f>
        <v/>
      </c>
      <c r="M246" s="36" t="e">
        <f t="shared" si="5"/>
        <v>#N/A</v>
      </c>
      <c r="N246" s="68" t="e">
        <f ca="1">M246*$M$27+$M$26</f>
        <v>#N/A</v>
      </c>
      <c r="O246" s="42" t="str">
        <f>IFERROR((IF(A246="Kuchenbildung",2/$M$27^2*(N246-$M$26),"")),#N/A)</f>
        <v/>
      </c>
      <c r="P246" s="42"/>
    </row>
    <row r="247" spans="1:16" ht="15" x14ac:dyDescent="0.25">
      <c r="A247"/>
      <c r="B247" s="69"/>
      <c r="C247"/>
      <c r="D247" s="69"/>
      <c r="E247"/>
      <c r="H247" s="42" t="str">
        <f t="shared" si="4"/>
        <v/>
      </c>
      <c r="I247" s="36" t="str">
        <f>IF(A247="Entfeuchtung",C247-($M$47*D247^$M$48),"")</f>
        <v/>
      </c>
      <c r="J247" s="36" t="str">
        <f>IF(A247="Entfeuchtung",($D$41-$M$6+$M$55-I247)/($D$41-$D$42+$M$55-I247)*100,"")</f>
        <v/>
      </c>
      <c r="K247" s="36" t="str">
        <f>IF(A247="Kuchenbildung",(C247-$M$10)/$D$18*1000,"")</f>
        <v/>
      </c>
      <c r="L247" s="36" t="str">
        <f>IF(A247="Kuchenbildung",IF(AND(ROW(L247)&gt;=($M$56+$M$51),ROW(L247)&lt;=($M$57-$M$52)),K247,#N/A),"")</f>
        <v/>
      </c>
      <c r="M247" s="36" t="e">
        <f t="shared" si="5"/>
        <v>#N/A</v>
      </c>
      <c r="N247" s="68" t="e">
        <f ca="1">M247*$M$27+$M$26</f>
        <v>#N/A</v>
      </c>
      <c r="O247" s="42" t="str">
        <f>IFERROR((IF(A247="Kuchenbildung",2/$M$27^2*(N247-$M$26),"")),#N/A)</f>
        <v/>
      </c>
      <c r="P247" s="42"/>
    </row>
    <row r="248" spans="1:16" ht="15" x14ac:dyDescent="0.25">
      <c r="A248"/>
      <c r="B248" s="69"/>
      <c r="C248"/>
      <c r="D248" s="69"/>
      <c r="E248"/>
      <c r="H248" s="42" t="str">
        <f t="shared" si="4"/>
        <v/>
      </c>
      <c r="I248" s="36" t="str">
        <f>IF(A248="Entfeuchtung",C248-($M$47*D248^$M$48),"")</f>
        <v/>
      </c>
      <c r="J248" s="36" t="str">
        <f>IF(A248="Entfeuchtung",($D$41-$M$6+$M$55-I248)/($D$41-$D$42+$M$55-I248)*100,"")</f>
        <v/>
      </c>
      <c r="K248" s="36" t="str">
        <f>IF(A248="Kuchenbildung",(C248-$M$10)/$D$18*1000,"")</f>
        <v/>
      </c>
      <c r="L248" s="36" t="str">
        <f>IF(A248="Kuchenbildung",IF(AND(ROW(L248)&gt;=($M$56+$M$51),ROW(L248)&lt;=($M$57-$M$52)),K248,#N/A),"")</f>
        <v/>
      </c>
      <c r="M248" s="36" t="e">
        <f t="shared" si="5"/>
        <v>#N/A</v>
      </c>
      <c r="N248" s="68" t="e">
        <f ca="1">M248*$M$27+$M$26</f>
        <v>#N/A</v>
      </c>
      <c r="O248" s="42" t="str">
        <f>IFERROR((IF(A248="Kuchenbildung",2/$M$27^2*(N248-$M$26),"")),#N/A)</f>
        <v/>
      </c>
      <c r="P248" s="42"/>
    </row>
    <row r="249" spans="1:16" ht="15" x14ac:dyDescent="0.25">
      <c r="A249"/>
      <c r="B249" s="69"/>
      <c r="C249"/>
      <c r="D249" s="69"/>
      <c r="E249"/>
      <c r="H249" s="42" t="str">
        <f t="shared" si="4"/>
        <v/>
      </c>
      <c r="I249" s="36" t="str">
        <f>IF(A249="Entfeuchtung",C249-($M$47*D249^$M$48),"")</f>
        <v/>
      </c>
      <c r="J249" s="36" t="str">
        <f>IF(A249="Entfeuchtung",($D$41-$M$6+$M$55-I249)/($D$41-$D$42+$M$55-I249)*100,"")</f>
        <v/>
      </c>
      <c r="K249" s="36" t="str">
        <f>IF(A249="Kuchenbildung",(C249-$M$10)/$D$18*1000,"")</f>
        <v/>
      </c>
      <c r="L249" s="36" t="str">
        <f>IF(A249="Kuchenbildung",IF(AND(ROW(L249)&gt;=($M$56+$M$51),ROW(L249)&lt;=($M$57-$M$52)),K249,#N/A),"")</f>
        <v/>
      </c>
      <c r="M249" s="36" t="e">
        <f t="shared" si="5"/>
        <v>#N/A</v>
      </c>
      <c r="N249" s="68" t="e">
        <f ca="1">M249*$M$27+$M$26</f>
        <v>#N/A</v>
      </c>
      <c r="O249" s="42" t="str">
        <f>IFERROR((IF(A249="Kuchenbildung",2/$M$27^2*(N249-$M$26),"")),#N/A)</f>
        <v/>
      </c>
      <c r="P249" s="42"/>
    </row>
    <row r="250" spans="1:16" ht="15" x14ac:dyDescent="0.25">
      <c r="A250"/>
      <c r="B250" s="69"/>
      <c r="C250"/>
      <c r="D250" s="69"/>
      <c r="E250"/>
      <c r="H250" s="42" t="str">
        <f t="shared" si="4"/>
        <v/>
      </c>
      <c r="I250" s="36" t="str">
        <f>IF(A250="Entfeuchtung",C250-($M$47*D250^$M$48),"")</f>
        <v/>
      </c>
      <c r="J250" s="36" t="str">
        <f>IF(A250="Entfeuchtung",($D$41-$M$6+$M$55-I250)/($D$41-$D$42+$M$55-I250)*100,"")</f>
        <v/>
      </c>
      <c r="K250" s="36" t="str">
        <f>IF(A250="Kuchenbildung",(C250-$M$10)/$D$18*1000,"")</f>
        <v/>
      </c>
      <c r="L250" s="36" t="str">
        <f>IF(A250="Kuchenbildung",IF(AND(ROW(L250)&gt;=($M$56+$M$51),ROW(L250)&lt;=($M$57-$M$52)),K250,#N/A),"")</f>
        <v/>
      </c>
      <c r="M250" s="36" t="e">
        <f t="shared" si="5"/>
        <v>#N/A</v>
      </c>
      <c r="N250" s="68" t="e">
        <f ca="1">M250*$M$27+$M$26</f>
        <v>#N/A</v>
      </c>
      <c r="O250" s="42" t="str">
        <f>IFERROR((IF(A250="Kuchenbildung",2/$M$27^2*(N250-$M$26),"")),#N/A)</f>
        <v/>
      </c>
      <c r="P250" s="42"/>
    </row>
    <row r="251" spans="1:16" ht="15" x14ac:dyDescent="0.25">
      <c r="A251"/>
      <c r="B251" s="69"/>
      <c r="C251"/>
      <c r="D251" s="69"/>
      <c r="E251"/>
      <c r="H251" s="42" t="str">
        <f t="shared" si="4"/>
        <v/>
      </c>
      <c r="I251" s="36" t="str">
        <f>IF(A251="Entfeuchtung",C251-($M$47*D251^$M$48),"")</f>
        <v/>
      </c>
      <c r="J251" s="36" t="str">
        <f>IF(A251="Entfeuchtung",($D$41-$M$6+$M$55-I251)/($D$41-$D$42+$M$55-I251)*100,"")</f>
        <v/>
      </c>
      <c r="K251" s="36" t="str">
        <f>IF(A251="Kuchenbildung",(C251-$M$10)/$D$18*1000,"")</f>
        <v/>
      </c>
      <c r="L251" s="36" t="str">
        <f>IF(A251="Kuchenbildung",IF(AND(ROW(L251)&gt;=($M$56+$M$51),ROW(L251)&lt;=($M$57-$M$52)),K251,#N/A),"")</f>
        <v/>
      </c>
      <c r="M251" s="36" t="e">
        <f t="shared" si="5"/>
        <v>#N/A</v>
      </c>
      <c r="N251" s="68" t="e">
        <f ca="1">M251*$M$27+$M$26</f>
        <v>#N/A</v>
      </c>
      <c r="O251" s="42" t="str">
        <f>IFERROR((IF(A251="Kuchenbildung",2/$M$27^2*(N251-$M$26),"")),#N/A)</f>
        <v/>
      </c>
      <c r="P251" s="42"/>
    </row>
    <row r="252" spans="1:16" ht="15" x14ac:dyDescent="0.25">
      <c r="A252"/>
      <c r="B252" s="69"/>
      <c r="C252"/>
      <c r="D252" s="69"/>
      <c r="E252"/>
      <c r="H252" s="42" t="str">
        <f t="shared" si="4"/>
        <v/>
      </c>
      <c r="I252" s="36" t="str">
        <f>IF(A252="Entfeuchtung",C252-($M$47*D252^$M$48),"")</f>
        <v/>
      </c>
      <c r="J252" s="36" t="str">
        <f>IF(A252="Entfeuchtung",($D$41-$M$6+$M$55-I252)/($D$41-$D$42+$M$55-I252)*100,"")</f>
        <v/>
      </c>
      <c r="K252" s="36" t="str">
        <f>IF(A252="Kuchenbildung",(C252-$M$10)/$D$18*1000,"")</f>
        <v/>
      </c>
      <c r="L252" s="36" t="str">
        <f>IF(A252="Kuchenbildung",IF(AND(ROW(L252)&gt;=($M$56+$M$51),ROW(L252)&lt;=($M$57-$M$52)),K252,#N/A),"")</f>
        <v/>
      </c>
      <c r="M252" s="36" t="e">
        <f t="shared" si="5"/>
        <v>#N/A</v>
      </c>
      <c r="N252" s="68" t="e">
        <f ca="1">M252*$M$27+$M$26</f>
        <v>#N/A</v>
      </c>
      <c r="O252" s="42" t="str">
        <f>IFERROR((IF(A252="Kuchenbildung",2/$M$27^2*(N252-$M$26),"")),#N/A)</f>
        <v/>
      </c>
      <c r="P252" s="42"/>
    </row>
    <row r="253" spans="1:16" ht="15" x14ac:dyDescent="0.25">
      <c r="A253"/>
      <c r="B253" s="69"/>
      <c r="C253"/>
      <c r="D253" s="69"/>
      <c r="E253"/>
      <c r="H253" s="42" t="str">
        <f t="shared" si="4"/>
        <v/>
      </c>
      <c r="I253" s="36" t="str">
        <f>IF(A253="Entfeuchtung",C253-($M$47*D253^$M$48),"")</f>
        <v/>
      </c>
      <c r="J253" s="36" t="str">
        <f>IF(A253="Entfeuchtung",($D$41-$M$6+$M$55-I253)/($D$41-$D$42+$M$55-I253)*100,"")</f>
        <v/>
      </c>
      <c r="K253" s="36" t="str">
        <f>IF(A253="Kuchenbildung",(C253-$M$10)/$D$18*1000,"")</f>
        <v/>
      </c>
      <c r="L253" s="36" t="str">
        <f>IF(A253="Kuchenbildung",IF(AND(ROW(L253)&gt;=($M$56+$M$51),ROW(L253)&lt;=($M$57-$M$52)),K253,#N/A),"")</f>
        <v/>
      </c>
      <c r="M253" s="36" t="e">
        <f t="shared" si="5"/>
        <v>#N/A</v>
      </c>
      <c r="N253" s="68" t="e">
        <f ca="1">M253*$M$27+$M$26</f>
        <v>#N/A</v>
      </c>
      <c r="O253" s="42" t="str">
        <f>IFERROR((IF(A253="Kuchenbildung",2/$M$27^2*(N253-$M$26),"")),#N/A)</f>
        <v/>
      </c>
      <c r="P253" s="42"/>
    </row>
    <row r="254" spans="1:16" ht="15" x14ac:dyDescent="0.25">
      <c r="A254"/>
      <c r="B254" s="69"/>
      <c r="C254"/>
      <c r="D254" s="69"/>
      <c r="E254"/>
      <c r="H254" s="42" t="str">
        <f t="shared" si="4"/>
        <v/>
      </c>
      <c r="I254" s="36" t="str">
        <f>IF(A254="Entfeuchtung",C254-($M$47*D254^$M$48),"")</f>
        <v/>
      </c>
      <c r="J254" s="36" t="str">
        <f>IF(A254="Entfeuchtung",($D$41-$M$6+$M$55-I254)/($D$41-$D$42+$M$55-I254)*100,"")</f>
        <v/>
      </c>
      <c r="K254" s="36" t="str">
        <f>IF(A254="Kuchenbildung",(C254-$M$10)/$D$18*1000,"")</f>
        <v/>
      </c>
      <c r="L254" s="36" t="str">
        <f>IF(A254="Kuchenbildung",IF(AND(ROW(L254)&gt;=($M$56+$M$51),ROW(L254)&lt;=($M$57-$M$52)),K254,#N/A),"")</f>
        <v/>
      </c>
      <c r="M254" s="36" t="e">
        <f t="shared" si="5"/>
        <v>#N/A</v>
      </c>
      <c r="N254" s="68" t="e">
        <f ca="1">M254*$M$27+$M$26</f>
        <v>#N/A</v>
      </c>
      <c r="O254" s="42" t="str">
        <f>IFERROR((IF(A254="Kuchenbildung",2/$M$27^2*(N254-$M$26),"")),#N/A)</f>
        <v/>
      </c>
      <c r="P254" s="42"/>
    </row>
    <row r="255" spans="1:16" ht="15" x14ac:dyDescent="0.25">
      <c r="A255"/>
      <c r="B255" s="69"/>
      <c r="C255"/>
      <c r="D255" s="69"/>
      <c r="E255"/>
      <c r="H255" s="42" t="str">
        <f t="shared" ref="H255:H318" si="6">IF(OR(A255="Bedampfung",A255="Entfeuchtung"),D255/1000*(B255-B254)/3600/$D$32*100^2+IF(OR(A254="Bedampfung",A254="Entfeuchtung"),H254),"")</f>
        <v/>
      </c>
      <c r="I255" s="36" t="str">
        <f>IF(A255="Entfeuchtung",C255-($M$47*D255^$M$48),"")</f>
        <v/>
      </c>
      <c r="J255" s="36" t="str">
        <f>IF(A255="Entfeuchtung",($D$41-$M$6+$M$55-I255)/($D$41-$D$42+$M$55-I255)*100,"")</f>
        <v/>
      </c>
      <c r="K255" s="36" t="str">
        <f>IF(A255="Kuchenbildung",(C255-$M$10)/$D$18*1000,"")</f>
        <v/>
      </c>
      <c r="L255" s="36" t="str">
        <f>IF(A255="Kuchenbildung",IF(AND(ROW(L255)&gt;=($M$56+$M$51),ROW(L255)&lt;=($M$57-$M$52)),K255,#N/A),"")</f>
        <v/>
      </c>
      <c r="M255" s="36" t="e">
        <f t="shared" ref="M255:M318" si="7">IF(A255="Kuchenbildung",SQRT(B255-$M$9),#N/A)</f>
        <v>#N/A</v>
      </c>
      <c r="N255" s="68" t="e">
        <f ca="1">M255*$M$27+$M$26</f>
        <v>#N/A</v>
      </c>
      <c r="O255" s="42" t="str">
        <f>IFERROR((IF(A255="Kuchenbildung",2/$M$27^2*(N255-$M$26),"")),#N/A)</f>
        <v/>
      </c>
      <c r="P255" s="42"/>
    </row>
    <row r="256" spans="1:16" ht="15" x14ac:dyDescent="0.25">
      <c r="A256"/>
      <c r="B256" s="69"/>
      <c r="C256"/>
      <c r="D256" s="69"/>
      <c r="E256"/>
      <c r="H256" s="42" t="str">
        <f t="shared" si="6"/>
        <v/>
      </c>
      <c r="I256" s="36" t="str">
        <f>IF(A256="Entfeuchtung",C256-($M$47*D256^$M$48),"")</f>
        <v/>
      </c>
      <c r="J256" s="36" t="str">
        <f>IF(A256="Entfeuchtung",($D$41-$M$6+$M$55-I256)/($D$41-$D$42+$M$55-I256)*100,"")</f>
        <v/>
      </c>
      <c r="K256" s="36" t="str">
        <f>IF(A256="Kuchenbildung",(C256-$M$10)/$D$18*1000,"")</f>
        <v/>
      </c>
      <c r="L256" s="36" t="str">
        <f>IF(A256="Kuchenbildung",IF(AND(ROW(L256)&gt;=($M$56+$M$51),ROW(L256)&lt;=($M$57-$M$52)),K256,#N/A),"")</f>
        <v/>
      </c>
      <c r="M256" s="36" t="e">
        <f t="shared" si="7"/>
        <v>#N/A</v>
      </c>
      <c r="N256" s="68" t="e">
        <f ca="1">M256*$M$27+$M$26</f>
        <v>#N/A</v>
      </c>
      <c r="O256" s="42" t="str">
        <f>IFERROR((IF(A256="Kuchenbildung",2/$M$27^2*(N256-$M$26),"")),#N/A)</f>
        <v/>
      </c>
      <c r="P256" s="42"/>
    </row>
    <row r="257" spans="1:16" ht="15" x14ac:dyDescent="0.25">
      <c r="A257"/>
      <c r="B257" s="69"/>
      <c r="C257"/>
      <c r="D257" s="69"/>
      <c r="E257"/>
      <c r="H257" s="42" t="str">
        <f t="shared" si="6"/>
        <v/>
      </c>
      <c r="I257" s="36" t="str">
        <f>IF(A257="Entfeuchtung",C257-($M$47*D257^$M$48),"")</f>
        <v/>
      </c>
      <c r="J257" s="36" t="str">
        <f>IF(A257="Entfeuchtung",($D$41-$M$6+$M$55-I257)/($D$41-$D$42+$M$55-I257)*100,"")</f>
        <v/>
      </c>
      <c r="K257" s="36" t="str">
        <f>IF(A257="Kuchenbildung",(C257-$M$10)/$D$18*1000,"")</f>
        <v/>
      </c>
      <c r="L257" s="36" t="str">
        <f>IF(A257="Kuchenbildung",IF(AND(ROW(L257)&gt;=($M$56+$M$51),ROW(L257)&lt;=($M$57-$M$52)),K257,#N/A),"")</f>
        <v/>
      </c>
      <c r="M257" s="36" t="e">
        <f t="shared" si="7"/>
        <v>#N/A</v>
      </c>
      <c r="N257" s="68" t="e">
        <f ca="1">M257*$M$27+$M$26</f>
        <v>#N/A</v>
      </c>
      <c r="O257" s="42" t="str">
        <f>IFERROR((IF(A257="Kuchenbildung",2/$M$27^2*(N257-$M$26),"")),#N/A)</f>
        <v/>
      </c>
      <c r="P257" s="42"/>
    </row>
    <row r="258" spans="1:16" ht="15" x14ac:dyDescent="0.25">
      <c r="A258"/>
      <c r="B258" s="69"/>
      <c r="C258"/>
      <c r="D258" s="69"/>
      <c r="E258"/>
      <c r="H258" s="42" t="str">
        <f t="shared" si="6"/>
        <v/>
      </c>
      <c r="I258" s="36" t="str">
        <f>IF(A258="Entfeuchtung",C258-($M$47*D258^$M$48),"")</f>
        <v/>
      </c>
      <c r="J258" s="36" t="str">
        <f>IF(A258="Entfeuchtung",($D$41-$M$6+$M$55-I258)/($D$41-$D$42+$M$55-I258)*100,"")</f>
        <v/>
      </c>
      <c r="K258" s="36" t="str">
        <f>IF(A258="Kuchenbildung",(C258-$M$10)/$D$18*1000,"")</f>
        <v/>
      </c>
      <c r="L258" s="36" t="str">
        <f>IF(A258="Kuchenbildung",IF(AND(ROW(L258)&gt;=($M$56+$M$51),ROW(L258)&lt;=($M$57-$M$52)),K258,#N/A),"")</f>
        <v/>
      </c>
      <c r="M258" s="36" t="e">
        <f t="shared" si="7"/>
        <v>#N/A</v>
      </c>
      <c r="N258" s="68" t="e">
        <f ca="1">M258*$M$27+$M$26</f>
        <v>#N/A</v>
      </c>
      <c r="O258" s="42" t="str">
        <f>IFERROR((IF(A258="Kuchenbildung",2/$M$27^2*(N258-$M$26),"")),#N/A)</f>
        <v/>
      </c>
      <c r="P258" s="42"/>
    </row>
    <row r="259" spans="1:16" ht="15" x14ac:dyDescent="0.25">
      <c r="A259"/>
      <c r="B259" s="69"/>
      <c r="C259"/>
      <c r="D259" s="69"/>
      <c r="E259"/>
      <c r="H259" s="42" t="str">
        <f t="shared" si="6"/>
        <v/>
      </c>
      <c r="I259" s="36" t="str">
        <f>IF(A259="Entfeuchtung",C259-($M$47*D259^$M$48),"")</f>
        <v/>
      </c>
      <c r="J259" s="36" t="str">
        <f>IF(A259="Entfeuchtung",($D$41-$M$6+$M$55-I259)/($D$41-$D$42+$M$55-I259)*100,"")</f>
        <v/>
      </c>
      <c r="K259" s="36" t="str">
        <f>IF(A259="Kuchenbildung",(C259-$M$10)/$D$18*1000,"")</f>
        <v/>
      </c>
      <c r="L259" s="36" t="str">
        <f>IF(A259="Kuchenbildung",IF(AND(ROW(L259)&gt;=($M$56+$M$51),ROW(L259)&lt;=($M$57-$M$52)),K259,#N/A),"")</f>
        <v/>
      </c>
      <c r="M259" s="36" t="e">
        <f t="shared" si="7"/>
        <v>#N/A</v>
      </c>
      <c r="N259" s="68" t="e">
        <f ca="1">M259*$M$27+$M$26</f>
        <v>#N/A</v>
      </c>
      <c r="O259" s="42" t="str">
        <f>IFERROR((IF(A259="Kuchenbildung",2/$M$27^2*(N259-$M$26),"")),#N/A)</f>
        <v/>
      </c>
      <c r="P259" s="42"/>
    </row>
    <row r="260" spans="1:16" ht="15" x14ac:dyDescent="0.25">
      <c r="A260"/>
      <c r="B260" s="69"/>
      <c r="C260"/>
      <c r="D260" s="69"/>
      <c r="E260"/>
      <c r="H260" s="42" t="str">
        <f t="shared" si="6"/>
        <v/>
      </c>
      <c r="I260" s="36" t="str">
        <f>IF(A260="Entfeuchtung",C260-($M$47*D260^$M$48),"")</f>
        <v/>
      </c>
      <c r="J260" s="36" t="str">
        <f>IF(A260="Entfeuchtung",($D$41-$M$6+$M$55-I260)/($D$41-$D$42+$M$55-I260)*100,"")</f>
        <v/>
      </c>
      <c r="K260" s="36" t="str">
        <f>IF(A260="Kuchenbildung",(C260-$M$10)/$D$18*1000,"")</f>
        <v/>
      </c>
      <c r="L260" s="36" t="str">
        <f>IF(A260="Kuchenbildung",IF(AND(ROW(L260)&gt;=($M$56+$M$51),ROW(L260)&lt;=($M$57-$M$52)),K260,#N/A),"")</f>
        <v/>
      </c>
      <c r="M260" s="36" t="e">
        <f t="shared" si="7"/>
        <v>#N/A</v>
      </c>
      <c r="N260" s="68" t="e">
        <f ca="1">M260*$M$27+$M$26</f>
        <v>#N/A</v>
      </c>
      <c r="O260" s="42" t="str">
        <f>IFERROR((IF(A260="Kuchenbildung",2/$M$27^2*(N260-$M$26),"")),#N/A)</f>
        <v/>
      </c>
      <c r="P260" s="42"/>
    </row>
    <row r="261" spans="1:16" ht="15" x14ac:dyDescent="0.25">
      <c r="A261"/>
      <c r="B261" s="69"/>
      <c r="C261"/>
      <c r="D261" s="69"/>
      <c r="E261"/>
      <c r="H261" s="42" t="str">
        <f t="shared" si="6"/>
        <v/>
      </c>
      <c r="I261" s="36" t="str">
        <f>IF(A261="Entfeuchtung",C261-($M$47*D261^$M$48),"")</f>
        <v/>
      </c>
      <c r="J261" s="36" t="str">
        <f>IF(A261="Entfeuchtung",($D$41-$M$6+$M$55-I261)/($D$41-$D$42+$M$55-I261)*100,"")</f>
        <v/>
      </c>
      <c r="K261" s="36" t="str">
        <f>IF(A261="Kuchenbildung",(C261-$M$10)/$D$18*1000,"")</f>
        <v/>
      </c>
      <c r="L261" s="36" t="str">
        <f>IF(A261="Kuchenbildung",IF(AND(ROW(L261)&gt;=($M$56+$M$51),ROW(L261)&lt;=($M$57-$M$52)),K261,#N/A),"")</f>
        <v/>
      </c>
      <c r="M261" s="36" t="e">
        <f t="shared" si="7"/>
        <v>#N/A</v>
      </c>
      <c r="N261" s="68" t="e">
        <f ca="1">M261*$M$27+$M$26</f>
        <v>#N/A</v>
      </c>
      <c r="O261" s="42" t="str">
        <f>IFERROR((IF(A261="Kuchenbildung",2/$M$27^2*(N261-$M$26),"")),#N/A)</f>
        <v/>
      </c>
      <c r="P261" s="42"/>
    </row>
    <row r="262" spans="1:16" ht="15" x14ac:dyDescent="0.25">
      <c r="A262"/>
      <c r="B262" s="69"/>
      <c r="C262"/>
      <c r="D262" s="69"/>
      <c r="E262"/>
      <c r="H262" s="42" t="str">
        <f t="shared" si="6"/>
        <v/>
      </c>
      <c r="I262" s="36" t="str">
        <f>IF(A262="Entfeuchtung",C262-($M$47*D262^$M$48),"")</f>
        <v/>
      </c>
      <c r="J262" s="36" t="str">
        <f>IF(A262="Entfeuchtung",($D$41-$M$6+$M$55-I262)/($D$41-$D$42+$M$55-I262)*100,"")</f>
        <v/>
      </c>
      <c r="K262" s="36" t="str">
        <f>IF(A262="Kuchenbildung",(C262-$M$10)/$D$18*1000,"")</f>
        <v/>
      </c>
      <c r="L262" s="36" t="str">
        <f>IF(A262="Kuchenbildung",IF(AND(ROW(L262)&gt;=($M$56+$M$51),ROW(L262)&lt;=($M$57-$M$52)),K262,#N/A),"")</f>
        <v/>
      </c>
      <c r="M262" s="36" t="e">
        <f t="shared" si="7"/>
        <v>#N/A</v>
      </c>
      <c r="N262" s="68" t="e">
        <f ca="1">M262*$M$27+$M$26</f>
        <v>#N/A</v>
      </c>
      <c r="O262" s="42" t="str">
        <f>IFERROR((IF(A262="Kuchenbildung",2/$M$27^2*(N262-$M$26),"")),#N/A)</f>
        <v/>
      </c>
      <c r="P262" s="42"/>
    </row>
    <row r="263" spans="1:16" ht="15" x14ac:dyDescent="0.25">
      <c r="A263"/>
      <c r="B263" s="69"/>
      <c r="C263"/>
      <c r="D263" s="69"/>
      <c r="E263"/>
      <c r="H263" s="42" t="str">
        <f t="shared" si="6"/>
        <v/>
      </c>
      <c r="I263" s="36" t="str">
        <f>IF(A263="Entfeuchtung",C263-($M$47*D263^$M$48),"")</f>
        <v/>
      </c>
      <c r="J263" s="36" t="str">
        <f>IF(A263="Entfeuchtung",($D$41-$M$6+$M$55-I263)/($D$41-$D$42+$M$55-I263)*100,"")</f>
        <v/>
      </c>
      <c r="K263" s="36" t="str">
        <f>IF(A263="Kuchenbildung",(C263-$M$10)/$D$18*1000,"")</f>
        <v/>
      </c>
      <c r="L263" s="36" t="str">
        <f>IF(A263="Kuchenbildung",IF(AND(ROW(L263)&gt;=($M$56+$M$51),ROW(L263)&lt;=($M$57-$M$52)),K263,#N/A),"")</f>
        <v/>
      </c>
      <c r="M263" s="36" t="e">
        <f t="shared" si="7"/>
        <v>#N/A</v>
      </c>
      <c r="N263" s="68" t="e">
        <f ca="1">M263*$M$27+$M$26</f>
        <v>#N/A</v>
      </c>
      <c r="O263" s="42" t="str">
        <f>IFERROR((IF(A263="Kuchenbildung",2/$M$27^2*(N263-$M$26),"")),#N/A)</f>
        <v/>
      </c>
      <c r="P263" s="42"/>
    </row>
    <row r="264" spans="1:16" ht="15" x14ac:dyDescent="0.25">
      <c r="A264"/>
      <c r="B264" s="69"/>
      <c r="C264"/>
      <c r="D264" s="69"/>
      <c r="E264"/>
      <c r="H264" s="42" t="str">
        <f t="shared" si="6"/>
        <v/>
      </c>
      <c r="I264" s="36" t="str">
        <f>IF(A264="Entfeuchtung",C264-($M$47*D264^$M$48),"")</f>
        <v/>
      </c>
      <c r="J264" s="36" t="str">
        <f>IF(A264="Entfeuchtung",($D$41-$M$6+$M$55-I264)/($D$41-$D$42+$M$55-I264)*100,"")</f>
        <v/>
      </c>
      <c r="K264" s="36" t="str">
        <f>IF(A264="Kuchenbildung",(C264-$M$10)/$D$18*1000,"")</f>
        <v/>
      </c>
      <c r="L264" s="36" t="str">
        <f>IF(A264="Kuchenbildung",IF(AND(ROW(L264)&gt;=($M$56+$M$51),ROW(L264)&lt;=($M$57-$M$52)),K264,#N/A),"")</f>
        <v/>
      </c>
      <c r="M264" s="36" t="e">
        <f t="shared" si="7"/>
        <v>#N/A</v>
      </c>
      <c r="N264" s="68" t="e">
        <f ca="1">M264*$M$27+$M$26</f>
        <v>#N/A</v>
      </c>
      <c r="O264" s="42" t="str">
        <f>IFERROR((IF(A264="Kuchenbildung",2/$M$27^2*(N264-$M$26),"")),#N/A)</f>
        <v/>
      </c>
      <c r="P264" s="42"/>
    </row>
    <row r="265" spans="1:16" ht="15" x14ac:dyDescent="0.25">
      <c r="A265"/>
      <c r="B265" s="69"/>
      <c r="C265"/>
      <c r="D265" s="69"/>
      <c r="E265"/>
      <c r="H265" s="42" t="str">
        <f t="shared" si="6"/>
        <v/>
      </c>
      <c r="I265" s="36" t="str">
        <f>IF(A265="Entfeuchtung",C265-($M$47*D265^$M$48),"")</f>
        <v/>
      </c>
      <c r="J265" s="36" t="str">
        <f>IF(A265="Entfeuchtung",($D$41-$M$6+$M$55-I265)/($D$41-$D$42+$M$55-I265)*100,"")</f>
        <v/>
      </c>
      <c r="K265" s="36" t="str">
        <f>IF(A265="Kuchenbildung",(C265-$M$10)/$D$18*1000,"")</f>
        <v/>
      </c>
      <c r="L265" s="36" t="str">
        <f>IF(A265="Kuchenbildung",IF(AND(ROW(L265)&gt;=($M$56+$M$51),ROW(L265)&lt;=($M$57-$M$52)),K265,#N/A),"")</f>
        <v/>
      </c>
      <c r="M265" s="36" t="e">
        <f t="shared" si="7"/>
        <v>#N/A</v>
      </c>
      <c r="N265" s="68" t="e">
        <f ca="1">M265*$M$27+$M$26</f>
        <v>#N/A</v>
      </c>
      <c r="O265" s="42" t="str">
        <f>IFERROR((IF(A265="Kuchenbildung",2/$M$27^2*(N265-$M$26),"")),#N/A)</f>
        <v/>
      </c>
      <c r="P265" s="42"/>
    </row>
    <row r="266" spans="1:16" ht="15" x14ac:dyDescent="0.25">
      <c r="A266"/>
      <c r="B266" s="69"/>
      <c r="C266"/>
      <c r="D266" s="69"/>
      <c r="E266"/>
      <c r="H266" s="42" t="str">
        <f t="shared" si="6"/>
        <v/>
      </c>
      <c r="I266" s="36" t="str">
        <f>IF(A266="Entfeuchtung",C266-($M$47*D266^$M$48),"")</f>
        <v/>
      </c>
      <c r="J266" s="36" t="str">
        <f>IF(A266="Entfeuchtung",($D$41-$M$6+$M$55-I266)/($D$41-$D$42+$M$55-I266)*100,"")</f>
        <v/>
      </c>
      <c r="K266" s="36" t="str">
        <f>IF(A266="Kuchenbildung",(C266-$M$10)/$D$18*1000,"")</f>
        <v/>
      </c>
      <c r="L266" s="36" t="str">
        <f>IF(A266="Kuchenbildung",IF(AND(ROW(L266)&gt;=($M$56+$M$51),ROW(L266)&lt;=($M$57-$M$52)),K266,#N/A),"")</f>
        <v/>
      </c>
      <c r="M266" s="36" t="e">
        <f t="shared" si="7"/>
        <v>#N/A</v>
      </c>
      <c r="N266" s="68" t="e">
        <f ca="1">M266*$M$27+$M$26</f>
        <v>#N/A</v>
      </c>
      <c r="O266" s="42" t="str">
        <f>IFERROR((IF(A266="Kuchenbildung",2/$M$27^2*(N266-$M$26),"")),#N/A)</f>
        <v/>
      </c>
      <c r="P266" s="42"/>
    </row>
    <row r="267" spans="1:16" ht="15" x14ac:dyDescent="0.25">
      <c r="A267"/>
      <c r="B267" s="69"/>
      <c r="C267"/>
      <c r="D267" s="69"/>
      <c r="E267"/>
      <c r="H267" s="42" t="str">
        <f t="shared" si="6"/>
        <v/>
      </c>
      <c r="I267" s="36" t="str">
        <f>IF(A267="Entfeuchtung",C267-($M$47*D267^$M$48),"")</f>
        <v/>
      </c>
      <c r="J267" s="36" t="str">
        <f>IF(A267="Entfeuchtung",($D$41-$M$6+$M$55-I267)/($D$41-$D$42+$M$55-I267)*100,"")</f>
        <v/>
      </c>
      <c r="K267" s="36" t="str">
        <f>IF(A267="Kuchenbildung",(C267-$M$10)/$D$18*1000,"")</f>
        <v/>
      </c>
      <c r="L267" s="36" t="str">
        <f>IF(A267="Kuchenbildung",IF(AND(ROW(L267)&gt;=($M$56+$M$51),ROW(L267)&lt;=($M$57-$M$52)),K267,#N/A),"")</f>
        <v/>
      </c>
      <c r="M267" s="36" t="e">
        <f t="shared" si="7"/>
        <v>#N/A</v>
      </c>
      <c r="N267" s="68" t="e">
        <f ca="1">M267*$M$27+$M$26</f>
        <v>#N/A</v>
      </c>
      <c r="O267" s="42" t="str">
        <f>IFERROR((IF(A267="Kuchenbildung",2/$M$27^2*(N267-$M$26),"")),#N/A)</f>
        <v/>
      </c>
      <c r="P267" s="42"/>
    </row>
    <row r="268" spans="1:16" ht="15" x14ac:dyDescent="0.25">
      <c r="A268"/>
      <c r="B268" s="69"/>
      <c r="C268"/>
      <c r="D268" s="69"/>
      <c r="E268"/>
      <c r="H268" s="42" t="str">
        <f t="shared" si="6"/>
        <v/>
      </c>
      <c r="I268" s="36" t="str">
        <f>IF(A268="Entfeuchtung",C268-($M$47*D268^$M$48),"")</f>
        <v/>
      </c>
      <c r="J268" s="36" t="str">
        <f>IF(A268="Entfeuchtung",($D$41-$M$6+$M$55-I268)/($D$41-$D$42+$M$55-I268)*100,"")</f>
        <v/>
      </c>
      <c r="K268" s="36" t="str">
        <f>IF(A268="Kuchenbildung",(C268-$M$10)/$D$18*1000,"")</f>
        <v/>
      </c>
      <c r="L268" s="36" t="str">
        <f>IF(A268="Kuchenbildung",IF(AND(ROW(L268)&gt;=($M$56+$M$51),ROW(L268)&lt;=($M$57-$M$52)),K268,#N/A),"")</f>
        <v/>
      </c>
      <c r="M268" s="36" t="e">
        <f t="shared" si="7"/>
        <v>#N/A</v>
      </c>
      <c r="N268" s="68" t="e">
        <f ca="1">M268*$M$27+$M$26</f>
        <v>#N/A</v>
      </c>
      <c r="O268" s="42" t="str">
        <f>IFERROR((IF(A268="Kuchenbildung",2/$M$27^2*(N268-$M$26),"")),#N/A)</f>
        <v/>
      </c>
      <c r="P268" s="42"/>
    </row>
    <row r="269" spans="1:16" ht="15" x14ac:dyDescent="0.25">
      <c r="A269"/>
      <c r="B269" s="69"/>
      <c r="C269"/>
      <c r="D269" s="69"/>
      <c r="E269"/>
      <c r="H269" s="42" t="str">
        <f t="shared" si="6"/>
        <v/>
      </c>
      <c r="I269" s="36" t="str">
        <f>IF(A269="Entfeuchtung",C269-($M$47*D269^$M$48),"")</f>
        <v/>
      </c>
      <c r="J269" s="36" t="str">
        <f>IF(A269="Entfeuchtung",($D$41-$M$6+$M$55-I269)/($D$41-$D$42+$M$55-I269)*100,"")</f>
        <v/>
      </c>
      <c r="K269" s="36" t="str">
        <f>IF(A269="Kuchenbildung",(C269-$M$10)/$D$18*1000,"")</f>
        <v/>
      </c>
      <c r="L269" s="36" t="str">
        <f>IF(A269="Kuchenbildung",IF(AND(ROW(L269)&gt;=($M$56+$M$51),ROW(L269)&lt;=($M$57-$M$52)),K269,#N/A),"")</f>
        <v/>
      </c>
      <c r="M269" s="36" t="e">
        <f t="shared" si="7"/>
        <v>#N/A</v>
      </c>
      <c r="N269" s="68" t="e">
        <f ca="1">M269*$M$27+$M$26</f>
        <v>#N/A</v>
      </c>
      <c r="O269" s="42" t="str">
        <f>IFERROR((IF(A269="Kuchenbildung",2/$M$27^2*(N269-$M$26),"")),#N/A)</f>
        <v/>
      </c>
      <c r="P269" s="42"/>
    </row>
    <row r="270" spans="1:16" ht="15" x14ac:dyDescent="0.25">
      <c r="A270"/>
      <c r="B270" s="69"/>
      <c r="C270"/>
      <c r="D270" s="69"/>
      <c r="E270"/>
      <c r="H270" s="42" t="str">
        <f t="shared" si="6"/>
        <v/>
      </c>
      <c r="I270" s="36" t="str">
        <f>IF(A270="Entfeuchtung",C270-($M$47*D270^$M$48),"")</f>
        <v/>
      </c>
      <c r="J270" s="36" t="str">
        <f>IF(A270="Entfeuchtung",($D$41-$M$6+$M$55-I270)/($D$41-$D$42+$M$55-I270)*100,"")</f>
        <v/>
      </c>
      <c r="K270" s="36" t="str">
        <f>IF(A270="Kuchenbildung",(C270-$M$10)/$D$18*1000,"")</f>
        <v/>
      </c>
      <c r="L270" s="36" t="str">
        <f>IF(A270="Kuchenbildung",IF(AND(ROW(L270)&gt;=($M$56+$M$51),ROW(L270)&lt;=($M$57-$M$52)),K270,#N/A),"")</f>
        <v/>
      </c>
      <c r="M270" s="36" t="e">
        <f t="shared" si="7"/>
        <v>#N/A</v>
      </c>
      <c r="N270" s="68" t="e">
        <f ca="1">M270*$M$27+$M$26</f>
        <v>#N/A</v>
      </c>
      <c r="O270" s="42" t="str">
        <f>IFERROR((IF(A270="Kuchenbildung",2/$M$27^2*(N270-$M$26),"")),#N/A)</f>
        <v/>
      </c>
      <c r="P270" s="42"/>
    </row>
    <row r="271" spans="1:16" ht="15" x14ac:dyDescent="0.25">
      <c r="A271"/>
      <c r="B271" s="69"/>
      <c r="C271"/>
      <c r="D271" s="69"/>
      <c r="E271"/>
      <c r="H271" s="42" t="str">
        <f t="shared" si="6"/>
        <v/>
      </c>
      <c r="I271" s="36" t="str">
        <f>IF(A271="Entfeuchtung",C271-($M$47*D271^$M$48),"")</f>
        <v/>
      </c>
      <c r="J271" s="36" t="str">
        <f>IF(A271="Entfeuchtung",($D$41-$M$6+$M$55-I271)/($D$41-$D$42+$M$55-I271)*100,"")</f>
        <v/>
      </c>
      <c r="K271" s="36" t="str">
        <f>IF(A271="Kuchenbildung",(C271-$M$10)/$D$18*1000,"")</f>
        <v/>
      </c>
      <c r="L271" s="36" t="str">
        <f>IF(A271="Kuchenbildung",IF(AND(ROW(L271)&gt;=($M$56+$M$51),ROW(L271)&lt;=($M$57-$M$52)),K271,#N/A),"")</f>
        <v/>
      </c>
      <c r="M271" s="36" t="e">
        <f t="shared" si="7"/>
        <v>#N/A</v>
      </c>
      <c r="N271" s="68" t="e">
        <f ca="1">M271*$M$27+$M$26</f>
        <v>#N/A</v>
      </c>
      <c r="O271" s="42" t="str">
        <f>IFERROR((IF(A271="Kuchenbildung",2/$M$27^2*(N271-$M$26),"")),#N/A)</f>
        <v/>
      </c>
      <c r="P271" s="42"/>
    </row>
    <row r="272" spans="1:16" ht="15" x14ac:dyDescent="0.25">
      <c r="A272"/>
      <c r="B272" s="69"/>
      <c r="C272"/>
      <c r="D272" s="69"/>
      <c r="E272"/>
      <c r="H272" s="42" t="str">
        <f t="shared" si="6"/>
        <v/>
      </c>
      <c r="I272" s="36" t="str">
        <f>IF(A272="Entfeuchtung",C272-($M$47*D272^$M$48),"")</f>
        <v/>
      </c>
      <c r="J272" s="36" t="str">
        <f>IF(A272="Entfeuchtung",($D$41-$M$6+$M$55-I272)/($D$41-$D$42+$M$55-I272)*100,"")</f>
        <v/>
      </c>
      <c r="K272" s="36" t="str">
        <f>IF(A272="Kuchenbildung",(C272-$M$10)/$D$18*1000,"")</f>
        <v/>
      </c>
      <c r="L272" s="36" t="str">
        <f>IF(A272="Kuchenbildung",IF(AND(ROW(L272)&gt;=($M$56+$M$51),ROW(L272)&lt;=($M$57-$M$52)),K272,#N/A),"")</f>
        <v/>
      </c>
      <c r="M272" s="36" t="e">
        <f t="shared" si="7"/>
        <v>#N/A</v>
      </c>
      <c r="N272" s="68" t="e">
        <f ca="1">M272*$M$27+$M$26</f>
        <v>#N/A</v>
      </c>
      <c r="O272" s="42" t="str">
        <f>IFERROR((IF(A272="Kuchenbildung",2/$M$27^2*(N272-$M$26),"")),#N/A)</f>
        <v/>
      </c>
      <c r="P272" s="42"/>
    </row>
    <row r="273" spans="1:16" ht="15" x14ac:dyDescent="0.25">
      <c r="A273"/>
      <c r="B273" s="69"/>
      <c r="C273"/>
      <c r="D273" s="69"/>
      <c r="E273"/>
      <c r="H273" s="42" t="str">
        <f t="shared" si="6"/>
        <v/>
      </c>
      <c r="I273" s="36" t="str">
        <f>IF(A273="Entfeuchtung",C273-($M$47*D273^$M$48),"")</f>
        <v/>
      </c>
      <c r="J273" s="36" t="str">
        <f>IF(A273="Entfeuchtung",($D$41-$M$6+$M$55-I273)/($D$41-$D$42+$M$55-I273)*100,"")</f>
        <v/>
      </c>
      <c r="K273" s="36" t="str">
        <f>IF(A273="Kuchenbildung",(C273-$M$10)/$D$18*1000,"")</f>
        <v/>
      </c>
      <c r="L273" s="36" t="str">
        <f>IF(A273="Kuchenbildung",IF(AND(ROW(L273)&gt;=($M$56+$M$51),ROW(L273)&lt;=($M$57-$M$52)),K273,#N/A),"")</f>
        <v/>
      </c>
      <c r="M273" s="36" t="e">
        <f t="shared" si="7"/>
        <v>#N/A</v>
      </c>
      <c r="N273" s="68" t="e">
        <f ca="1">M273*$M$27+$M$26</f>
        <v>#N/A</v>
      </c>
      <c r="O273" s="42" t="str">
        <f>IFERROR((IF(A273="Kuchenbildung",2/$M$27^2*(N273-$M$26),"")),#N/A)</f>
        <v/>
      </c>
      <c r="P273" s="42"/>
    </row>
    <row r="274" spans="1:16" ht="15" x14ac:dyDescent="0.25">
      <c r="A274"/>
      <c r="B274" s="69"/>
      <c r="C274"/>
      <c r="D274" s="69"/>
      <c r="E274"/>
      <c r="H274" s="42" t="str">
        <f t="shared" si="6"/>
        <v/>
      </c>
      <c r="I274" s="36" t="str">
        <f>IF(A274="Entfeuchtung",C274-($M$47*D274^$M$48),"")</f>
        <v/>
      </c>
      <c r="J274" s="36" t="str">
        <f>IF(A274="Entfeuchtung",($D$41-$M$6+$M$55-I274)/($D$41-$D$42+$M$55-I274)*100,"")</f>
        <v/>
      </c>
      <c r="K274" s="36" t="str">
        <f>IF(A274="Kuchenbildung",(C274-$M$10)/$D$18*1000,"")</f>
        <v/>
      </c>
      <c r="L274" s="36" t="str">
        <f>IF(A274="Kuchenbildung",IF(AND(ROW(L274)&gt;=($M$56+$M$51),ROW(L274)&lt;=($M$57-$M$52)),K274,#N/A),"")</f>
        <v/>
      </c>
      <c r="M274" s="36" t="e">
        <f t="shared" si="7"/>
        <v>#N/A</v>
      </c>
      <c r="N274" s="68" t="e">
        <f ca="1">M274*$M$27+$M$26</f>
        <v>#N/A</v>
      </c>
      <c r="O274" s="42" t="str">
        <f>IFERROR((IF(A274="Kuchenbildung",2/$M$27^2*(N274-$M$26),"")),#N/A)</f>
        <v/>
      </c>
      <c r="P274" s="42"/>
    </row>
    <row r="275" spans="1:16" ht="15" x14ac:dyDescent="0.25">
      <c r="A275"/>
      <c r="B275" s="69"/>
      <c r="C275"/>
      <c r="D275" s="69"/>
      <c r="E275"/>
      <c r="H275" s="42" t="str">
        <f t="shared" si="6"/>
        <v/>
      </c>
      <c r="I275" s="36" t="str">
        <f>IF(A275="Entfeuchtung",C275-($M$47*D275^$M$48),"")</f>
        <v/>
      </c>
      <c r="J275" s="36" t="str">
        <f>IF(A275="Entfeuchtung",($D$41-$M$6+$M$55-I275)/($D$41-$D$42+$M$55-I275)*100,"")</f>
        <v/>
      </c>
      <c r="K275" s="36" t="str">
        <f>IF(A275="Kuchenbildung",(C275-$M$10)/$D$18*1000,"")</f>
        <v/>
      </c>
      <c r="L275" s="36" t="str">
        <f>IF(A275="Kuchenbildung",IF(AND(ROW(L275)&gt;=($M$56+$M$51),ROW(L275)&lt;=($M$57-$M$52)),K275,#N/A),"")</f>
        <v/>
      </c>
      <c r="M275" s="36" t="e">
        <f t="shared" si="7"/>
        <v>#N/A</v>
      </c>
      <c r="N275" s="68" t="e">
        <f ca="1">M275*$M$27+$M$26</f>
        <v>#N/A</v>
      </c>
      <c r="O275" s="42" t="str">
        <f>IFERROR((IF(A275="Kuchenbildung",2/$M$27^2*(N275-$M$26),"")),#N/A)</f>
        <v/>
      </c>
      <c r="P275" s="42"/>
    </row>
    <row r="276" spans="1:16" ht="15" x14ac:dyDescent="0.25">
      <c r="A276"/>
      <c r="B276" s="69"/>
      <c r="C276"/>
      <c r="D276" s="69"/>
      <c r="E276"/>
      <c r="H276" s="42" t="str">
        <f t="shared" si="6"/>
        <v/>
      </c>
      <c r="I276" s="36" t="str">
        <f>IF(A276="Entfeuchtung",C276-($M$47*D276^$M$48),"")</f>
        <v/>
      </c>
      <c r="J276" s="36" t="str">
        <f>IF(A276="Entfeuchtung",($D$41-$M$6+$M$55-I276)/($D$41-$D$42+$M$55-I276)*100,"")</f>
        <v/>
      </c>
      <c r="K276" s="36" t="str">
        <f>IF(A276="Kuchenbildung",(C276-$M$10)/$D$18*1000,"")</f>
        <v/>
      </c>
      <c r="L276" s="36" t="str">
        <f>IF(A276="Kuchenbildung",IF(AND(ROW(L276)&gt;=($M$56+$M$51),ROW(L276)&lt;=($M$57-$M$52)),K276,#N/A),"")</f>
        <v/>
      </c>
      <c r="M276" s="36" t="e">
        <f t="shared" si="7"/>
        <v>#N/A</v>
      </c>
      <c r="N276" s="68" t="e">
        <f ca="1">M276*$M$27+$M$26</f>
        <v>#N/A</v>
      </c>
      <c r="O276" s="42" t="str">
        <f>IFERROR((IF(A276="Kuchenbildung",2/$M$27^2*(N276-$M$26),"")),#N/A)</f>
        <v/>
      </c>
      <c r="P276" s="42"/>
    </row>
    <row r="277" spans="1:16" ht="15" x14ac:dyDescent="0.25">
      <c r="A277"/>
      <c r="B277" s="69"/>
      <c r="C277"/>
      <c r="D277" s="69"/>
      <c r="E277"/>
      <c r="H277" s="42" t="str">
        <f t="shared" si="6"/>
        <v/>
      </c>
      <c r="I277" s="36" t="str">
        <f>IF(A277="Entfeuchtung",C277-($M$47*D277^$M$48),"")</f>
        <v/>
      </c>
      <c r="J277" s="36" t="str">
        <f>IF(A277="Entfeuchtung",($D$41-$M$6+$M$55-I277)/($D$41-$D$42+$M$55-I277)*100,"")</f>
        <v/>
      </c>
      <c r="K277" s="36" t="str">
        <f>IF(A277="Kuchenbildung",(C277-$M$10)/$D$18*1000,"")</f>
        <v/>
      </c>
      <c r="L277" s="36" t="str">
        <f>IF(A277="Kuchenbildung",IF(AND(ROW(L277)&gt;=($M$56+$M$51),ROW(L277)&lt;=($M$57-$M$52)),K277,#N/A),"")</f>
        <v/>
      </c>
      <c r="M277" s="36" t="e">
        <f t="shared" si="7"/>
        <v>#N/A</v>
      </c>
      <c r="N277" s="68" t="e">
        <f ca="1">M277*$M$27+$M$26</f>
        <v>#N/A</v>
      </c>
      <c r="O277" s="42" t="str">
        <f>IFERROR((IF(A277="Kuchenbildung",2/$M$27^2*(N277-$M$26),"")),#N/A)</f>
        <v/>
      </c>
      <c r="P277" s="42"/>
    </row>
    <row r="278" spans="1:16" ht="15" x14ac:dyDescent="0.25">
      <c r="A278"/>
      <c r="B278" s="69"/>
      <c r="C278"/>
      <c r="D278" s="69"/>
      <c r="E278"/>
      <c r="H278" s="42" t="str">
        <f t="shared" si="6"/>
        <v/>
      </c>
      <c r="I278" s="36" t="str">
        <f>IF(A278="Entfeuchtung",C278-($M$47*D278^$M$48),"")</f>
        <v/>
      </c>
      <c r="J278" s="36" t="str">
        <f>IF(A278="Entfeuchtung",($D$41-$M$6+$M$55-I278)/($D$41-$D$42+$M$55-I278)*100,"")</f>
        <v/>
      </c>
      <c r="K278" s="36" t="str">
        <f>IF(A278="Kuchenbildung",(C278-$M$10)/$D$18*1000,"")</f>
        <v/>
      </c>
      <c r="L278" s="36" t="str">
        <f>IF(A278="Kuchenbildung",IF(AND(ROW(L278)&gt;=($M$56+$M$51),ROW(L278)&lt;=($M$57-$M$52)),K278,#N/A),"")</f>
        <v/>
      </c>
      <c r="M278" s="36" t="e">
        <f t="shared" si="7"/>
        <v>#N/A</v>
      </c>
      <c r="N278" s="68" t="e">
        <f ca="1">M278*$M$27+$M$26</f>
        <v>#N/A</v>
      </c>
      <c r="O278" s="42" t="str">
        <f>IFERROR((IF(A278="Kuchenbildung",2/$M$27^2*(N278-$M$26),"")),#N/A)</f>
        <v/>
      </c>
      <c r="P278" s="42"/>
    </row>
    <row r="279" spans="1:16" ht="15" x14ac:dyDescent="0.25">
      <c r="A279"/>
      <c r="B279" s="69"/>
      <c r="C279"/>
      <c r="D279" s="69"/>
      <c r="E279"/>
      <c r="H279" s="42" t="str">
        <f t="shared" si="6"/>
        <v/>
      </c>
      <c r="I279" s="36" t="str">
        <f>IF(A279="Entfeuchtung",C279-($M$47*D279^$M$48),"")</f>
        <v/>
      </c>
      <c r="J279" s="36" t="str">
        <f>IF(A279="Entfeuchtung",($D$41-$M$6+$M$55-I279)/($D$41-$D$42+$M$55-I279)*100,"")</f>
        <v/>
      </c>
      <c r="K279" s="36" t="str">
        <f>IF(A279="Kuchenbildung",(C279-$M$10)/$D$18*1000,"")</f>
        <v/>
      </c>
      <c r="L279" s="36" t="str">
        <f>IF(A279="Kuchenbildung",IF(AND(ROW(L279)&gt;=($M$56+$M$51),ROW(L279)&lt;=($M$57-$M$52)),K279,#N/A),"")</f>
        <v/>
      </c>
      <c r="M279" s="36" t="e">
        <f t="shared" si="7"/>
        <v>#N/A</v>
      </c>
      <c r="N279" s="68" t="e">
        <f ca="1">M279*$M$27+$M$26</f>
        <v>#N/A</v>
      </c>
      <c r="O279" s="42" t="str">
        <f>IFERROR((IF(A279="Kuchenbildung",2/$M$27^2*(N279-$M$26),"")),#N/A)</f>
        <v/>
      </c>
      <c r="P279" s="42"/>
    </row>
    <row r="280" spans="1:16" ht="15" x14ac:dyDescent="0.25">
      <c r="A280"/>
      <c r="B280" s="69"/>
      <c r="C280"/>
      <c r="D280" s="69"/>
      <c r="E280"/>
      <c r="H280" s="42" t="str">
        <f t="shared" si="6"/>
        <v/>
      </c>
      <c r="I280" s="36" t="str">
        <f>IF(A280="Entfeuchtung",C280-($M$47*D280^$M$48),"")</f>
        <v/>
      </c>
      <c r="J280" s="36" t="str">
        <f>IF(A280="Entfeuchtung",($D$41-$M$6+$M$55-I280)/($D$41-$D$42+$M$55-I280)*100,"")</f>
        <v/>
      </c>
      <c r="K280" s="36" t="str">
        <f>IF(A280="Kuchenbildung",(C280-$M$10)/$D$18*1000,"")</f>
        <v/>
      </c>
      <c r="L280" s="36" t="str">
        <f>IF(A280="Kuchenbildung",IF(AND(ROW(L280)&gt;=($M$56+$M$51),ROW(L280)&lt;=($M$57-$M$52)),K280,#N/A),"")</f>
        <v/>
      </c>
      <c r="M280" s="36" t="e">
        <f t="shared" si="7"/>
        <v>#N/A</v>
      </c>
      <c r="N280" s="68" t="e">
        <f ca="1">M280*$M$27+$M$26</f>
        <v>#N/A</v>
      </c>
      <c r="O280" s="42" t="str">
        <f>IFERROR((IF(A280="Kuchenbildung",2/$M$27^2*(N280-$M$26),"")),#N/A)</f>
        <v/>
      </c>
      <c r="P280" s="42"/>
    </row>
    <row r="281" spans="1:16" ht="15" x14ac:dyDescent="0.25">
      <c r="A281"/>
      <c r="B281" s="69"/>
      <c r="C281"/>
      <c r="D281" s="69"/>
      <c r="E281"/>
      <c r="H281" s="42" t="str">
        <f t="shared" si="6"/>
        <v/>
      </c>
      <c r="I281" s="36" t="str">
        <f>IF(A281="Entfeuchtung",C281-($M$47*D281^$M$48),"")</f>
        <v/>
      </c>
      <c r="J281" s="36" t="str">
        <f>IF(A281="Entfeuchtung",($D$41-$M$6+$M$55-I281)/($D$41-$D$42+$M$55-I281)*100,"")</f>
        <v/>
      </c>
      <c r="K281" s="36" t="str">
        <f>IF(A281="Kuchenbildung",(C281-$M$10)/$D$18*1000,"")</f>
        <v/>
      </c>
      <c r="L281" s="36" t="str">
        <f>IF(A281="Kuchenbildung",IF(AND(ROW(L281)&gt;=($M$56+$M$51),ROW(L281)&lt;=($M$57-$M$52)),K281,#N/A),"")</f>
        <v/>
      </c>
      <c r="M281" s="36" t="e">
        <f t="shared" si="7"/>
        <v>#N/A</v>
      </c>
      <c r="N281" s="68" t="e">
        <f ca="1">M281*$M$27+$M$26</f>
        <v>#N/A</v>
      </c>
      <c r="O281" s="42" t="str">
        <f>IFERROR((IF(A281="Kuchenbildung",2/$M$27^2*(N281-$M$26),"")),#N/A)</f>
        <v/>
      </c>
      <c r="P281" s="42"/>
    </row>
    <row r="282" spans="1:16" ht="15" x14ac:dyDescent="0.25">
      <c r="A282"/>
      <c r="B282" s="69"/>
      <c r="C282"/>
      <c r="D282" s="69"/>
      <c r="E282"/>
      <c r="H282" s="42" t="str">
        <f t="shared" si="6"/>
        <v/>
      </c>
      <c r="I282" s="36" t="str">
        <f>IF(A282="Entfeuchtung",C282-($M$47*D282^$M$48),"")</f>
        <v/>
      </c>
      <c r="J282" s="36" t="str">
        <f>IF(A282="Entfeuchtung",($D$41-$M$6+$M$55-I282)/($D$41-$D$42+$M$55-I282)*100,"")</f>
        <v/>
      </c>
      <c r="K282" s="36" t="str">
        <f>IF(A282="Kuchenbildung",(C282-$M$10)/$D$18*1000,"")</f>
        <v/>
      </c>
      <c r="L282" s="36" t="str">
        <f>IF(A282="Kuchenbildung",IF(AND(ROW(L282)&gt;=($M$56+$M$51),ROW(L282)&lt;=($M$57-$M$52)),K282,#N/A),"")</f>
        <v/>
      </c>
      <c r="M282" s="36" t="e">
        <f t="shared" si="7"/>
        <v>#N/A</v>
      </c>
      <c r="N282" s="68" t="e">
        <f ca="1">M282*$M$27+$M$26</f>
        <v>#N/A</v>
      </c>
      <c r="O282" s="42" t="str">
        <f>IFERROR((IF(A282="Kuchenbildung",2/$M$27^2*(N282-$M$26),"")),#N/A)</f>
        <v/>
      </c>
      <c r="P282" s="42"/>
    </row>
    <row r="283" spans="1:16" ht="15" x14ac:dyDescent="0.25">
      <c r="A283"/>
      <c r="B283" s="69"/>
      <c r="C283"/>
      <c r="D283" s="69"/>
      <c r="E283"/>
      <c r="H283" s="42" t="str">
        <f t="shared" si="6"/>
        <v/>
      </c>
      <c r="I283" s="36" t="str">
        <f>IF(A283="Entfeuchtung",C283-($M$47*D283^$M$48),"")</f>
        <v/>
      </c>
      <c r="J283" s="36" t="str">
        <f>IF(A283="Entfeuchtung",($D$41-$M$6+$M$55-I283)/($D$41-$D$42+$M$55-I283)*100,"")</f>
        <v/>
      </c>
      <c r="K283" s="36" t="str">
        <f>IF(A283="Kuchenbildung",(C283-$M$10)/$D$18*1000,"")</f>
        <v/>
      </c>
      <c r="L283" s="36" t="str">
        <f>IF(A283="Kuchenbildung",IF(AND(ROW(L283)&gt;=($M$56+$M$51),ROW(L283)&lt;=($M$57-$M$52)),K283,#N/A),"")</f>
        <v/>
      </c>
      <c r="M283" s="36" t="e">
        <f t="shared" si="7"/>
        <v>#N/A</v>
      </c>
      <c r="N283" s="68" t="e">
        <f ca="1">M283*$M$27+$M$26</f>
        <v>#N/A</v>
      </c>
      <c r="O283" s="42" t="str">
        <f>IFERROR((IF(A283="Kuchenbildung",2/$M$27^2*(N283-$M$26),"")),#N/A)</f>
        <v/>
      </c>
      <c r="P283" s="42"/>
    </row>
    <row r="284" spans="1:16" ht="15" x14ac:dyDescent="0.25">
      <c r="A284"/>
      <c r="B284" s="69"/>
      <c r="C284"/>
      <c r="D284" s="69"/>
      <c r="E284"/>
      <c r="H284" s="42" t="str">
        <f t="shared" si="6"/>
        <v/>
      </c>
      <c r="I284" s="36" t="str">
        <f>IF(A284="Entfeuchtung",C284-($M$47*D284^$M$48),"")</f>
        <v/>
      </c>
      <c r="J284" s="36" t="str">
        <f>IF(A284="Entfeuchtung",($D$41-$M$6+$M$55-I284)/($D$41-$D$42+$M$55-I284)*100,"")</f>
        <v/>
      </c>
      <c r="K284" s="36" t="str">
        <f>IF(A284="Kuchenbildung",(C284-$M$10)/$D$18*1000,"")</f>
        <v/>
      </c>
      <c r="L284" s="36" t="str">
        <f>IF(A284="Kuchenbildung",IF(AND(ROW(L284)&gt;=($M$56+$M$51),ROW(L284)&lt;=($M$57-$M$52)),K284,#N/A),"")</f>
        <v/>
      </c>
      <c r="M284" s="36" t="e">
        <f t="shared" si="7"/>
        <v>#N/A</v>
      </c>
      <c r="N284" s="68" t="e">
        <f ca="1">M284*$M$27+$M$26</f>
        <v>#N/A</v>
      </c>
      <c r="O284" s="42" t="str">
        <f>IFERROR((IF(A284="Kuchenbildung",2/$M$27^2*(N284-$M$26),"")),#N/A)</f>
        <v/>
      </c>
      <c r="P284" s="42"/>
    </row>
    <row r="285" spans="1:16" ht="15" x14ac:dyDescent="0.25">
      <c r="A285"/>
      <c r="B285" s="69"/>
      <c r="C285"/>
      <c r="D285" s="69"/>
      <c r="E285"/>
      <c r="H285" s="42" t="str">
        <f t="shared" si="6"/>
        <v/>
      </c>
      <c r="I285" s="36" t="str">
        <f>IF(A285="Entfeuchtung",C285-($M$47*D285^$M$48),"")</f>
        <v/>
      </c>
      <c r="J285" s="36" t="str">
        <f>IF(A285="Entfeuchtung",($D$41-$M$6+$M$55-I285)/($D$41-$D$42+$M$55-I285)*100,"")</f>
        <v/>
      </c>
      <c r="K285" s="36" t="str">
        <f>IF(A285="Kuchenbildung",(C285-$M$10)/$D$18*1000,"")</f>
        <v/>
      </c>
      <c r="L285" s="36" t="str">
        <f>IF(A285="Kuchenbildung",IF(AND(ROW(L285)&gt;=($M$56+$M$51),ROW(L285)&lt;=($M$57-$M$52)),K285,#N/A),"")</f>
        <v/>
      </c>
      <c r="M285" s="36" t="e">
        <f t="shared" si="7"/>
        <v>#N/A</v>
      </c>
      <c r="N285" s="68" t="e">
        <f ca="1">M285*$M$27+$M$26</f>
        <v>#N/A</v>
      </c>
      <c r="O285" s="42" t="str">
        <f>IFERROR((IF(A285="Kuchenbildung",2/$M$27^2*(N285-$M$26),"")),#N/A)</f>
        <v/>
      </c>
      <c r="P285" s="42"/>
    </row>
    <row r="286" spans="1:16" ht="15" x14ac:dyDescent="0.25">
      <c r="A286"/>
      <c r="B286" s="69"/>
      <c r="C286"/>
      <c r="D286" s="69"/>
      <c r="E286"/>
      <c r="H286" s="42" t="str">
        <f t="shared" si="6"/>
        <v/>
      </c>
      <c r="I286" s="36" t="str">
        <f>IF(A286="Entfeuchtung",C286-($M$47*D286^$M$48),"")</f>
        <v/>
      </c>
      <c r="J286" s="36" t="str">
        <f>IF(A286="Entfeuchtung",($D$41-$M$6+$M$55-I286)/($D$41-$D$42+$M$55-I286)*100,"")</f>
        <v/>
      </c>
      <c r="K286" s="36" t="str">
        <f>IF(A286="Kuchenbildung",(C286-$M$10)/$D$18*1000,"")</f>
        <v/>
      </c>
      <c r="L286" s="36" t="str">
        <f>IF(A286="Kuchenbildung",IF(AND(ROW(L286)&gt;=($M$56+$M$51),ROW(L286)&lt;=($M$57-$M$52)),K286,#N/A),"")</f>
        <v/>
      </c>
      <c r="M286" s="36" t="e">
        <f t="shared" si="7"/>
        <v>#N/A</v>
      </c>
      <c r="N286" s="68" t="e">
        <f ca="1">M286*$M$27+$M$26</f>
        <v>#N/A</v>
      </c>
      <c r="O286" s="42" t="str">
        <f>IFERROR((IF(A286="Kuchenbildung",2/$M$27^2*(N286-$M$26),"")),#N/A)</f>
        <v/>
      </c>
      <c r="P286" s="42"/>
    </row>
    <row r="287" spans="1:16" ht="15" x14ac:dyDescent="0.25">
      <c r="A287"/>
      <c r="B287" s="69"/>
      <c r="C287"/>
      <c r="D287" s="69"/>
      <c r="E287"/>
      <c r="H287" s="42" t="str">
        <f t="shared" si="6"/>
        <v/>
      </c>
      <c r="I287" s="36" t="str">
        <f>IF(A287="Entfeuchtung",C287-($M$47*D287^$M$48),"")</f>
        <v/>
      </c>
      <c r="J287" s="36" t="str">
        <f>IF(A287="Entfeuchtung",($D$41-$M$6+$M$55-I287)/($D$41-$D$42+$M$55-I287)*100,"")</f>
        <v/>
      </c>
      <c r="K287" s="36" t="str">
        <f>IF(A287="Kuchenbildung",(C287-$M$10)/$D$18*1000,"")</f>
        <v/>
      </c>
      <c r="L287" s="36" t="str">
        <f>IF(A287="Kuchenbildung",IF(AND(ROW(L287)&gt;=($M$56+$M$51),ROW(L287)&lt;=($M$57-$M$52)),K287,#N/A),"")</f>
        <v/>
      </c>
      <c r="M287" s="36" t="e">
        <f t="shared" si="7"/>
        <v>#N/A</v>
      </c>
      <c r="N287" s="68" t="e">
        <f ca="1">M287*$M$27+$M$26</f>
        <v>#N/A</v>
      </c>
      <c r="O287" s="42" t="str">
        <f>IFERROR((IF(A287="Kuchenbildung",2/$M$27^2*(N287-$M$26),"")),#N/A)</f>
        <v/>
      </c>
      <c r="P287" s="42"/>
    </row>
    <row r="288" spans="1:16" ht="15" x14ac:dyDescent="0.25">
      <c r="A288"/>
      <c r="B288" s="69"/>
      <c r="C288"/>
      <c r="D288" s="69"/>
      <c r="E288"/>
      <c r="H288" s="42" t="str">
        <f t="shared" si="6"/>
        <v/>
      </c>
      <c r="I288" s="36" t="str">
        <f>IF(A288="Entfeuchtung",C288-($M$47*D288^$M$48),"")</f>
        <v/>
      </c>
      <c r="J288" s="36" t="str">
        <f>IF(A288="Entfeuchtung",($D$41-$M$6+$M$55-I288)/($D$41-$D$42+$M$55-I288)*100,"")</f>
        <v/>
      </c>
      <c r="K288" s="36" t="str">
        <f>IF(A288="Kuchenbildung",(C288-$M$10)/$D$18*1000,"")</f>
        <v/>
      </c>
      <c r="L288" s="36" t="str">
        <f>IF(A288="Kuchenbildung",IF(AND(ROW(L288)&gt;=($M$56+$M$51),ROW(L288)&lt;=($M$57-$M$52)),K288,#N/A),"")</f>
        <v/>
      </c>
      <c r="M288" s="36" t="e">
        <f t="shared" si="7"/>
        <v>#N/A</v>
      </c>
      <c r="N288" s="68" t="e">
        <f ca="1">M288*$M$27+$M$26</f>
        <v>#N/A</v>
      </c>
      <c r="O288" s="42" t="str">
        <f>IFERROR((IF(A288="Kuchenbildung",2/$M$27^2*(N288-$M$26),"")),#N/A)</f>
        <v/>
      </c>
      <c r="P288" s="42"/>
    </row>
    <row r="289" spans="1:16" ht="15" x14ac:dyDescent="0.25">
      <c r="A289"/>
      <c r="B289" s="69"/>
      <c r="C289"/>
      <c r="D289" s="69"/>
      <c r="E289"/>
      <c r="H289" s="42" t="str">
        <f t="shared" si="6"/>
        <v/>
      </c>
      <c r="I289" s="36" t="str">
        <f>IF(A289="Entfeuchtung",C289-($M$47*D289^$M$48),"")</f>
        <v/>
      </c>
      <c r="J289" s="36" t="str">
        <f>IF(A289="Entfeuchtung",($D$41-$M$6+$M$55-I289)/($D$41-$D$42+$M$55-I289)*100,"")</f>
        <v/>
      </c>
      <c r="K289" s="36" t="str">
        <f>IF(A289="Kuchenbildung",(C289-$M$10)/$D$18*1000,"")</f>
        <v/>
      </c>
      <c r="L289" s="36" t="str">
        <f>IF(A289="Kuchenbildung",IF(AND(ROW(L289)&gt;=($M$56+$M$51),ROW(L289)&lt;=($M$57-$M$52)),K289,#N/A),"")</f>
        <v/>
      </c>
      <c r="M289" s="36" t="e">
        <f t="shared" si="7"/>
        <v>#N/A</v>
      </c>
      <c r="N289" s="68" t="e">
        <f ca="1">M289*$M$27+$M$26</f>
        <v>#N/A</v>
      </c>
      <c r="O289" s="42" t="str">
        <f>IFERROR((IF(A289="Kuchenbildung",2/$M$27^2*(N289-$M$26),"")),#N/A)</f>
        <v/>
      </c>
      <c r="P289" s="42"/>
    </row>
    <row r="290" spans="1:16" ht="15" x14ac:dyDescent="0.25">
      <c r="A290"/>
      <c r="B290" s="69"/>
      <c r="C290"/>
      <c r="D290" s="69"/>
      <c r="E290"/>
      <c r="H290" s="42" t="str">
        <f t="shared" si="6"/>
        <v/>
      </c>
      <c r="I290" s="36" t="str">
        <f>IF(A290="Entfeuchtung",C290-($M$47*D290^$M$48),"")</f>
        <v/>
      </c>
      <c r="J290" s="36" t="str">
        <f>IF(A290="Entfeuchtung",($D$41-$M$6+$M$55-I290)/($D$41-$D$42+$M$55-I290)*100,"")</f>
        <v/>
      </c>
      <c r="K290" s="36" t="str">
        <f>IF(A290="Kuchenbildung",(C290-$M$10)/$D$18*1000,"")</f>
        <v/>
      </c>
      <c r="L290" s="36" t="str">
        <f>IF(A290="Kuchenbildung",IF(AND(ROW(L290)&gt;=($M$56+$M$51),ROW(L290)&lt;=($M$57-$M$52)),K290,#N/A),"")</f>
        <v/>
      </c>
      <c r="M290" s="36" t="e">
        <f t="shared" si="7"/>
        <v>#N/A</v>
      </c>
      <c r="N290" s="68" t="e">
        <f ca="1">M290*$M$27+$M$26</f>
        <v>#N/A</v>
      </c>
      <c r="O290" s="42" t="str">
        <f>IFERROR((IF(A290="Kuchenbildung",2/$M$27^2*(N290-$M$26),"")),#N/A)</f>
        <v/>
      </c>
      <c r="P290" s="42"/>
    </row>
    <row r="291" spans="1:16" ht="15" x14ac:dyDescent="0.25">
      <c r="A291"/>
      <c r="B291" s="69"/>
      <c r="C291"/>
      <c r="D291" s="69"/>
      <c r="E291"/>
      <c r="H291" s="42" t="str">
        <f t="shared" si="6"/>
        <v/>
      </c>
      <c r="I291" s="36" t="str">
        <f>IF(A291="Entfeuchtung",C291-($M$47*D291^$M$48),"")</f>
        <v/>
      </c>
      <c r="J291" s="36" t="str">
        <f>IF(A291="Entfeuchtung",($D$41-$M$6+$M$55-I291)/($D$41-$D$42+$M$55-I291)*100,"")</f>
        <v/>
      </c>
      <c r="K291" s="36" t="str">
        <f>IF(A291="Kuchenbildung",(C291-$M$10)/$D$18*1000,"")</f>
        <v/>
      </c>
      <c r="L291" s="36" t="str">
        <f>IF(A291="Kuchenbildung",IF(AND(ROW(L291)&gt;=($M$56+$M$51),ROW(L291)&lt;=($M$57-$M$52)),K291,#N/A),"")</f>
        <v/>
      </c>
      <c r="M291" s="36" t="e">
        <f t="shared" si="7"/>
        <v>#N/A</v>
      </c>
      <c r="N291" s="68" t="e">
        <f ca="1">M291*$M$27+$M$26</f>
        <v>#N/A</v>
      </c>
      <c r="O291" s="42" t="str">
        <f>IFERROR((IF(A291="Kuchenbildung",2/$M$27^2*(N291-$M$26),"")),#N/A)</f>
        <v/>
      </c>
      <c r="P291" s="42"/>
    </row>
    <row r="292" spans="1:16" ht="15" x14ac:dyDescent="0.25">
      <c r="A292"/>
      <c r="B292" s="69"/>
      <c r="C292"/>
      <c r="D292" s="69"/>
      <c r="E292"/>
      <c r="H292" s="42" t="str">
        <f t="shared" si="6"/>
        <v/>
      </c>
      <c r="I292" s="36" t="str">
        <f>IF(A292="Entfeuchtung",C292-($M$47*D292^$M$48),"")</f>
        <v/>
      </c>
      <c r="J292" s="36" t="str">
        <f>IF(A292="Entfeuchtung",($D$41-$M$6+$M$55-I292)/($D$41-$D$42+$M$55-I292)*100,"")</f>
        <v/>
      </c>
      <c r="K292" s="36" t="str">
        <f>IF(A292="Kuchenbildung",(C292-$M$10)/$D$18*1000,"")</f>
        <v/>
      </c>
      <c r="L292" s="36" t="str">
        <f>IF(A292="Kuchenbildung",IF(AND(ROW(L292)&gt;=($M$56+$M$51),ROW(L292)&lt;=($M$57-$M$52)),K292,#N/A),"")</f>
        <v/>
      </c>
      <c r="M292" s="36" t="e">
        <f t="shared" si="7"/>
        <v>#N/A</v>
      </c>
      <c r="N292" s="68" t="e">
        <f ca="1">M292*$M$27+$M$26</f>
        <v>#N/A</v>
      </c>
      <c r="O292" s="42" t="str">
        <f>IFERROR((IF(A292="Kuchenbildung",2/$M$27^2*(N292-$M$26),"")),#N/A)</f>
        <v/>
      </c>
      <c r="P292" s="42"/>
    </row>
    <row r="293" spans="1:16" ht="15" x14ac:dyDescent="0.25">
      <c r="A293"/>
      <c r="B293" s="69"/>
      <c r="C293"/>
      <c r="D293" s="69"/>
      <c r="E293"/>
      <c r="H293" s="42" t="str">
        <f t="shared" si="6"/>
        <v/>
      </c>
      <c r="I293" s="36" t="str">
        <f>IF(A293="Entfeuchtung",C293-($M$47*D293^$M$48),"")</f>
        <v/>
      </c>
      <c r="J293" s="36" t="str">
        <f>IF(A293="Entfeuchtung",($D$41-$M$6+$M$55-I293)/($D$41-$D$42+$M$55-I293)*100,"")</f>
        <v/>
      </c>
      <c r="K293" s="36" t="str">
        <f>IF(A293="Kuchenbildung",(C293-$M$10)/$D$18*1000,"")</f>
        <v/>
      </c>
      <c r="L293" s="36" t="str">
        <f>IF(A293="Kuchenbildung",IF(AND(ROW(L293)&gt;=($M$56+$M$51),ROW(L293)&lt;=($M$57-$M$52)),K293,#N/A),"")</f>
        <v/>
      </c>
      <c r="M293" s="36" t="e">
        <f t="shared" si="7"/>
        <v>#N/A</v>
      </c>
      <c r="N293" s="68" t="e">
        <f ca="1">M293*$M$27+$M$26</f>
        <v>#N/A</v>
      </c>
      <c r="O293" s="42" t="str">
        <f>IFERROR((IF(A293="Kuchenbildung",2/$M$27^2*(N293-$M$26),"")),#N/A)</f>
        <v/>
      </c>
      <c r="P293" s="42"/>
    </row>
    <row r="294" spans="1:16" ht="15" x14ac:dyDescent="0.25">
      <c r="A294"/>
      <c r="B294" s="69"/>
      <c r="C294"/>
      <c r="D294" s="69"/>
      <c r="E294"/>
      <c r="H294" s="42" t="str">
        <f t="shared" si="6"/>
        <v/>
      </c>
      <c r="I294" s="36" t="str">
        <f>IF(A294="Entfeuchtung",C294-($M$47*D294^$M$48),"")</f>
        <v/>
      </c>
      <c r="J294" s="36" t="str">
        <f>IF(A294="Entfeuchtung",($D$41-$M$6+$M$55-I294)/($D$41-$D$42+$M$55-I294)*100,"")</f>
        <v/>
      </c>
      <c r="K294" s="36" t="str">
        <f>IF(A294="Kuchenbildung",(C294-$M$10)/$D$18*1000,"")</f>
        <v/>
      </c>
      <c r="L294" s="36" t="str">
        <f>IF(A294="Kuchenbildung",IF(AND(ROW(L294)&gt;=($M$56+$M$51),ROW(L294)&lt;=($M$57-$M$52)),K294,#N/A),"")</f>
        <v/>
      </c>
      <c r="M294" s="36" t="e">
        <f t="shared" si="7"/>
        <v>#N/A</v>
      </c>
      <c r="N294" s="68" t="e">
        <f ca="1">M294*$M$27+$M$26</f>
        <v>#N/A</v>
      </c>
      <c r="O294" s="42" t="str">
        <f>IFERROR((IF(A294="Kuchenbildung",2/$M$27^2*(N294-$M$26),"")),#N/A)</f>
        <v/>
      </c>
      <c r="P294" s="42"/>
    </row>
    <row r="295" spans="1:16" ht="15" x14ac:dyDescent="0.25">
      <c r="A295"/>
      <c r="B295" s="69"/>
      <c r="C295"/>
      <c r="D295" s="69"/>
      <c r="E295"/>
      <c r="H295" s="42" t="str">
        <f t="shared" si="6"/>
        <v/>
      </c>
      <c r="I295" s="36" t="str">
        <f>IF(A295="Entfeuchtung",C295-($M$47*D295^$M$48),"")</f>
        <v/>
      </c>
      <c r="J295" s="36" t="str">
        <f>IF(A295="Entfeuchtung",($D$41-$M$6+$M$55-I295)/($D$41-$D$42+$M$55-I295)*100,"")</f>
        <v/>
      </c>
      <c r="K295" s="36" t="str">
        <f>IF(A295="Kuchenbildung",(C295-$M$10)/$D$18*1000,"")</f>
        <v/>
      </c>
      <c r="L295" s="36" t="str">
        <f>IF(A295="Kuchenbildung",IF(AND(ROW(L295)&gt;=($M$56+$M$51),ROW(L295)&lt;=($M$57-$M$52)),K295,#N/A),"")</f>
        <v/>
      </c>
      <c r="M295" s="36" t="e">
        <f t="shared" si="7"/>
        <v>#N/A</v>
      </c>
      <c r="N295" s="68" t="e">
        <f ca="1">M295*$M$27+$M$26</f>
        <v>#N/A</v>
      </c>
      <c r="O295" s="42" t="str">
        <f>IFERROR((IF(A295="Kuchenbildung",2/$M$27^2*(N295-$M$26),"")),#N/A)</f>
        <v/>
      </c>
      <c r="P295" s="42"/>
    </row>
    <row r="296" spans="1:16" ht="15" x14ac:dyDescent="0.25">
      <c r="A296"/>
      <c r="B296" s="69"/>
      <c r="C296"/>
      <c r="D296" s="69"/>
      <c r="E296"/>
      <c r="H296" s="42" t="str">
        <f t="shared" si="6"/>
        <v/>
      </c>
      <c r="I296" s="36" t="str">
        <f>IF(A296="Entfeuchtung",C296-($M$47*D296^$M$48),"")</f>
        <v/>
      </c>
      <c r="J296" s="36" t="str">
        <f>IF(A296="Entfeuchtung",($D$41-$M$6+$M$55-I296)/($D$41-$D$42+$M$55-I296)*100,"")</f>
        <v/>
      </c>
      <c r="K296" s="36" t="str">
        <f>IF(A296="Kuchenbildung",(C296-$M$10)/$D$18*1000,"")</f>
        <v/>
      </c>
      <c r="L296" s="36" t="str">
        <f>IF(A296="Kuchenbildung",IF(AND(ROW(L296)&gt;=($M$56+$M$51),ROW(L296)&lt;=($M$57-$M$52)),K296,#N/A),"")</f>
        <v/>
      </c>
      <c r="M296" s="36" t="e">
        <f t="shared" si="7"/>
        <v>#N/A</v>
      </c>
      <c r="N296" s="68" t="e">
        <f ca="1">M296*$M$27+$M$26</f>
        <v>#N/A</v>
      </c>
      <c r="O296" s="42" t="str">
        <f>IFERROR((IF(A296="Kuchenbildung",2/$M$27^2*(N296-$M$26),"")),#N/A)</f>
        <v/>
      </c>
      <c r="P296" s="42"/>
    </row>
    <row r="297" spans="1:16" ht="15" x14ac:dyDescent="0.25">
      <c r="A297"/>
      <c r="B297" s="69"/>
      <c r="C297"/>
      <c r="D297" s="69"/>
      <c r="E297"/>
      <c r="H297" s="42" t="str">
        <f t="shared" si="6"/>
        <v/>
      </c>
      <c r="I297" s="36" t="str">
        <f>IF(A297="Entfeuchtung",C297-($M$47*D297^$M$48),"")</f>
        <v/>
      </c>
      <c r="J297" s="36" t="str">
        <f>IF(A297="Entfeuchtung",($D$41-$M$6+$M$55-I297)/($D$41-$D$42+$M$55-I297)*100,"")</f>
        <v/>
      </c>
      <c r="K297" s="36" t="str">
        <f>IF(A297="Kuchenbildung",(C297-$M$10)/$D$18*1000,"")</f>
        <v/>
      </c>
      <c r="L297" s="36" t="str">
        <f>IF(A297="Kuchenbildung",IF(AND(ROW(L297)&gt;=($M$56+$M$51),ROW(L297)&lt;=($M$57-$M$52)),K297,#N/A),"")</f>
        <v/>
      </c>
      <c r="M297" s="36" t="e">
        <f t="shared" si="7"/>
        <v>#N/A</v>
      </c>
      <c r="N297" s="68" t="e">
        <f ca="1">M297*$M$27+$M$26</f>
        <v>#N/A</v>
      </c>
      <c r="O297" s="42" t="str">
        <f>IFERROR((IF(A297="Kuchenbildung",2/$M$27^2*(N297-$M$26),"")),#N/A)</f>
        <v/>
      </c>
      <c r="P297" s="42"/>
    </row>
    <row r="298" spans="1:16" ht="15" x14ac:dyDescent="0.25">
      <c r="A298"/>
      <c r="B298" s="69"/>
      <c r="C298"/>
      <c r="D298" s="69"/>
      <c r="E298"/>
      <c r="H298" s="42" t="str">
        <f t="shared" si="6"/>
        <v/>
      </c>
      <c r="I298" s="36" t="str">
        <f>IF(A298="Entfeuchtung",C298-($M$47*D298^$M$48),"")</f>
        <v/>
      </c>
      <c r="J298" s="36" t="str">
        <f>IF(A298="Entfeuchtung",($D$41-$M$6+$M$55-I298)/($D$41-$D$42+$M$55-I298)*100,"")</f>
        <v/>
      </c>
      <c r="K298" s="36" t="str">
        <f>IF(A298="Kuchenbildung",(C298-$M$10)/$D$18*1000,"")</f>
        <v/>
      </c>
      <c r="L298" s="36" t="str">
        <f>IF(A298="Kuchenbildung",IF(AND(ROW(L298)&gt;=($M$56+$M$51),ROW(L298)&lt;=($M$57-$M$52)),K298,#N/A),"")</f>
        <v/>
      </c>
      <c r="M298" s="36" t="e">
        <f t="shared" si="7"/>
        <v>#N/A</v>
      </c>
      <c r="N298" s="68" t="e">
        <f ca="1">M298*$M$27+$M$26</f>
        <v>#N/A</v>
      </c>
      <c r="O298" s="42" t="str">
        <f>IFERROR((IF(A298="Kuchenbildung",2/$M$27^2*(N298-$M$26),"")),#N/A)</f>
        <v/>
      </c>
      <c r="P298" s="42"/>
    </row>
    <row r="299" spans="1:16" ht="15" x14ac:dyDescent="0.25">
      <c r="A299"/>
      <c r="B299" s="69"/>
      <c r="C299"/>
      <c r="D299" s="69"/>
      <c r="E299"/>
      <c r="H299" s="42" t="str">
        <f t="shared" si="6"/>
        <v/>
      </c>
      <c r="I299" s="36" t="str">
        <f>IF(A299="Entfeuchtung",C299-($M$47*D299^$M$48),"")</f>
        <v/>
      </c>
      <c r="J299" s="36" t="str">
        <f>IF(A299="Entfeuchtung",($D$41-$M$6+$M$55-I299)/($D$41-$D$42+$M$55-I299)*100,"")</f>
        <v/>
      </c>
      <c r="K299" s="36" t="str">
        <f>IF(A299="Kuchenbildung",(C299-$M$10)/$D$18*1000,"")</f>
        <v/>
      </c>
      <c r="L299" s="36" t="str">
        <f>IF(A299="Kuchenbildung",IF(AND(ROW(L299)&gt;=($M$56+$M$51),ROW(L299)&lt;=($M$57-$M$52)),K299,#N/A),"")</f>
        <v/>
      </c>
      <c r="M299" s="36" t="e">
        <f t="shared" si="7"/>
        <v>#N/A</v>
      </c>
      <c r="N299" s="68" t="e">
        <f ca="1">M299*$M$27+$M$26</f>
        <v>#N/A</v>
      </c>
      <c r="O299" s="42" t="str">
        <f>IFERROR((IF(A299="Kuchenbildung",2/$M$27^2*(N299-$M$26),"")),#N/A)</f>
        <v/>
      </c>
      <c r="P299" s="42"/>
    </row>
    <row r="300" spans="1:16" ht="15" x14ac:dyDescent="0.25">
      <c r="A300"/>
      <c r="B300" s="69"/>
      <c r="C300"/>
      <c r="D300" s="69"/>
      <c r="E300"/>
      <c r="H300" s="42" t="str">
        <f t="shared" si="6"/>
        <v/>
      </c>
      <c r="I300" s="36" t="str">
        <f>IF(A300="Entfeuchtung",C300-($M$47*D300^$M$48),"")</f>
        <v/>
      </c>
      <c r="J300" s="36" t="str">
        <f>IF(A300="Entfeuchtung",($D$41-$M$6+$M$55-I300)/($D$41-$D$42+$M$55-I300)*100,"")</f>
        <v/>
      </c>
      <c r="K300" s="36" t="str">
        <f>IF(A300="Kuchenbildung",(C300-$M$10)/$D$18*1000,"")</f>
        <v/>
      </c>
      <c r="L300" s="36" t="str">
        <f>IF(A300="Kuchenbildung",IF(AND(ROW(L300)&gt;=($M$56+$M$51),ROW(L300)&lt;=($M$57-$M$52)),K300,#N/A),"")</f>
        <v/>
      </c>
      <c r="M300" s="36" t="e">
        <f t="shared" si="7"/>
        <v>#N/A</v>
      </c>
      <c r="N300" s="68" t="e">
        <f ca="1">M300*$M$27+$M$26</f>
        <v>#N/A</v>
      </c>
      <c r="O300" s="42" t="str">
        <f>IFERROR((IF(A300="Kuchenbildung",2/$M$27^2*(N300-$M$26),"")),#N/A)</f>
        <v/>
      </c>
      <c r="P300" s="42"/>
    </row>
    <row r="301" spans="1:16" ht="15" x14ac:dyDescent="0.25">
      <c r="A301"/>
      <c r="B301" s="69"/>
      <c r="C301"/>
      <c r="D301" s="69"/>
      <c r="E301"/>
      <c r="H301" s="42" t="str">
        <f t="shared" si="6"/>
        <v/>
      </c>
      <c r="I301" s="36" t="str">
        <f>IF(A301="Entfeuchtung",C301-($M$47*D301^$M$48),"")</f>
        <v/>
      </c>
      <c r="J301" s="36" t="str">
        <f>IF(A301="Entfeuchtung",($D$41-$M$6+$M$55-I301)/($D$41-$D$42+$M$55-I301)*100,"")</f>
        <v/>
      </c>
      <c r="K301" s="36" t="str">
        <f>IF(A301="Kuchenbildung",(C301-$M$10)/$D$18*1000,"")</f>
        <v/>
      </c>
      <c r="L301" s="36" t="str">
        <f>IF(A301="Kuchenbildung",IF(AND(ROW(L301)&gt;=($M$56+$M$51),ROW(L301)&lt;=($M$57-$M$52)),K301,#N/A),"")</f>
        <v/>
      </c>
      <c r="M301" s="36" t="e">
        <f t="shared" si="7"/>
        <v>#N/A</v>
      </c>
      <c r="N301" s="68" t="e">
        <f ca="1">M301*$M$27+$M$26</f>
        <v>#N/A</v>
      </c>
      <c r="O301" s="42" t="str">
        <f>IFERROR((IF(A301="Kuchenbildung",2/$M$27^2*(N301-$M$26),"")),#N/A)</f>
        <v/>
      </c>
      <c r="P301" s="42"/>
    </row>
    <row r="302" spans="1:16" ht="15" x14ac:dyDescent="0.25">
      <c r="A302"/>
      <c r="B302" s="69"/>
      <c r="C302"/>
      <c r="D302" s="69"/>
      <c r="E302"/>
      <c r="H302" s="42" t="str">
        <f t="shared" si="6"/>
        <v/>
      </c>
      <c r="I302" s="36" t="str">
        <f>IF(A302="Entfeuchtung",C302-($M$47*D302^$M$48),"")</f>
        <v/>
      </c>
      <c r="J302" s="36" t="str">
        <f>IF(A302="Entfeuchtung",($D$41-$M$6+$M$55-I302)/($D$41-$D$42+$M$55-I302)*100,"")</f>
        <v/>
      </c>
      <c r="K302" s="36" t="str">
        <f>IF(A302="Kuchenbildung",(C302-$M$10)/$D$18*1000,"")</f>
        <v/>
      </c>
      <c r="L302" s="36" t="str">
        <f>IF(A302="Kuchenbildung",IF(AND(ROW(L302)&gt;=($M$56+$M$51),ROW(L302)&lt;=($M$57-$M$52)),K302,#N/A),"")</f>
        <v/>
      </c>
      <c r="M302" s="36" t="e">
        <f t="shared" si="7"/>
        <v>#N/A</v>
      </c>
      <c r="N302" s="68" t="e">
        <f ca="1">M302*$M$27+$M$26</f>
        <v>#N/A</v>
      </c>
      <c r="O302" s="42" t="str">
        <f>IFERROR((IF(A302="Kuchenbildung",2/$M$27^2*(N302-$M$26),"")),#N/A)</f>
        <v/>
      </c>
      <c r="P302" s="42"/>
    </row>
    <row r="303" spans="1:16" ht="15" x14ac:dyDescent="0.25">
      <c r="A303"/>
      <c r="B303" s="69"/>
      <c r="C303"/>
      <c r="D303" s="69"/>
      <c r="E303"/>
      <c r="H303" s="42" t="str">
        <f t="shared" si="6"/>
        <v/>
      </c>
      <c r="I303" s="36" t="str">
        <f>IF(A303="Entfeuchtung",C303-($M$47*D303^$M$48),"")</f>
        <v/>
      </c>
      <c r="J303" s="36" t="str">
        <f>IF(A303="Entfeuchtung",($D$41-$M$6+$M$55-I303)/($D$41-$D$42+$M$55-I303)*100,"")</f>
        <v/>
      </c>
      <c r="K303" s="36" t="str">
        <f>IF(A303="Kuchenbildung",(C303-$M$10)/$D$18*1000,"")</f>
        <v/>
      </c>
      <c r="L303" s="36" t="str">
        <f>IF(A303="Kuchenbildung",IF(AND(ROW(L303)&gt;=($M$56+$M$51),ROW(L303)&lt;=($M$57-$M$52)),K303,#N/A),"")</f>
        <v/>
      </c>
      <c r="M303" s="36" t="e">
        <f t="shared" si="7"/>
        <v>#N/A</v>
      </c>
      <c r="N303" s="68" t="e">
        <f ca="1">M303*$M$27+$M$26</f>
        <v>#N/A</v>
      </c>
      <c r="O303" s="42" t="str">
        <f>IFERROR((IF(A303="Kuchenbildung",2/$M$27^2*(N303-$M$26),"")),#N/A)</f>
        <v/>
      </c>
      <c r="P303" s="42"/>
    </row>
    <row r="304" spans="1:16" ht="15" x14ac:dyDescent="0.25">
      <c r="A304"/>
      <c r="B304" s="69"/>
      <c r="C304"/>
      <c r="D304" s="69"/>
      <c r="E304"/>
      <c r="H304" s="42" t="str">
        <f t="shared" si="6"/>
        <v/>
      </c>
      <c r="I304" s="36" t="str">
        <f>IF(A304="Entfeuchtung",C304-($M$47*D304^$M$48),"")</f>
        <v/>
      </c>
      <c r="J304" s="36" t="str">
        <f>IF(A304="Entfeuchtung",($D$41-$M$6+$M$55-I304)/($D$41-$D$42+$M$55-I304)*100,"")</f>
        <v/>
      </c>
      <c r="K304" s="36" t="str">
        <f>IF(A304="Kuchenbildung",(C304-$M$10)/$D$18*1000,"")</f>
        <v/>
      </c>
      <c r="L304" s="36" t="str">
        <f>IF(A304="Kuchenbildung",IF(AND(ROW(L304)&gt;=($M$56+$M$51),ROW(L304)&lt;=($M$57-$M$52)),K304,#N/A),"")</f>
        <v/>
      </c>
      <c r="M304" s="36" t="e">
        <f t="shared" si="7"/>
        <v>#N/A</v>
      </c>
      <c r="N304" s="68" t="e">
        <f ca="1">M304*$M$27+$M$26</f>
        <v>#N/A</v>
      </c>
      <c r="O304" s="42" t="str">
        <f>IFERROR((IF(A304="Kuchenbildung",2/$M$27^2*(N304-$M$26),"")),#N/A)</f>
        <v/>
      </c>
      <c r="P304" s="42"/>
    </row>
    <row r="305" spans="1:15" ht="15" x14ac:dyDescent="0.25">
      <c r="A305"/>
      <c r="B305" s="69"/>
      <c r="C305"/>
      <c r="D305" s="69"/>
      <c r="E305"/>
      <c r="H305" s="42" t="str">
        <f t="shared" si="6"/>
        <v/>
      </c>
      <c r="I305" s="36" t="str">
        <f>IF(A305="Entfeuchtung",C305-($M$47*D305^$M$48),"")</f>
        <v/>
      </c>
      <c r="J305" s="36" t="str">
        <f>IF(A305="Entfeuchtung",($D$41-$M$6+$M$55-I305)/($D$41-$D$42+$M$55-I305)*100,"")</f>
        <v/>
      </c>
      <c r="K305" s="36" t="str">
        <f>IF(A305="Kuchenbildung",(C305-$M$10)/$D$18*1000,"")</f>
        <v/>
      </c>
      <c r="L305" s="36" t="str">
        <f>IF(A305="Kuchenbildung",IF(AND(ROW(L305)&gt;=($M$56+$M$51),ROW(L305)&lt;=($M$57-$M$52)),K305,#N/A),"")</f>
        <v/>
      </c>
      <c r="M305" s="36" t="e">
        <f t="shared" si="7"/>
        <v>#N/A</v>
      </c>
      <c r="N305" s="68" t="e">
        <f ca="1">M305*$M$27+$M$26</f>
        <v>#N/A</v>
      </c>
      <c r="O305" s="42" t="str">
        <f>IFERROR((IF(A305="Kuchenbildung",2/$M$27^2*(N305-$M$26),"")),#N/A)</f>
        <v/>
      </c>
    </row>
    <row r="306" spans="1:15" ht="15" x14ac:dyDescent="0.25">
      <c r="A306"/>
      <c r="B306" s="69"/>
      <c r="C306"/>
      <c r="D306" s="69"/>
      <c r="E306"/>
      <c r="H306" s="42" t="str">
        <f t="shared" si="6"/>
        <v/>
      </c>
      <c r="I306" s="36" t="str">
        <f>IF(A306="Entfeuchtung",C306-($M$47*D306^$M$48),"")</f>
        <v/>
      </c>
      <c r="J306" s="36" t="str">
        <f>IF(A306="Entfeuchtung",($D$41-$M$6+$M$55-I306)/($D$41-$D$42+$M$55-I306)*100,"")</f>
        <v/>
      </c>
      <c r="K306" s="36" t="str">
        <f>IF(A306="Kuchenbildung",(C306-$M$10)/$D$18*1000,"")</f>
        <v/>
      </c>
      <c r="L306" s="36" t="str">
        <f>IF(A306="Kuchenbildung",IF(AND(ROW(L306)&gt;=($M$56+$M$51),ROW(L306)&lt;=($M$57-$M$52)),K306,#N/A),"")</f>
        <v/>
      </c>
      <c r="M306" s="36" t="e">
        <f t="shared" si="7"/>
        <v>#N/A</v>
      </c>
      <c r="N306" s="68" t="e">
        <f ca="1">M306*$M$27+$M$26</f>
        <v>#N/A</v>
      </c>
      <c r="O306" s="42" t="str">
        <f>IFERROR((IF(A306="Kuchenbildung",2/$M$27^2*(N306-$M$26),"")),#N/A)</f>
        <v/>
      </c>
    </row>
    <row r="307" spans="1:15" ht="15" x14ac:dyDescent="0.25">
      <c r="A307"/>
      <c r="B307" s="69"/>
      <c r="C307"/>
      <c r="D307" s="69"/>
      <c r="E307"/>
      <c r="H307" s="42" t="str">
        <f t="shared" si="6"/>
        <v/>
      </c>
      <c r="I307" s="36" t="str">
        <f>IF(A307="Entfeuchtung",C307-($M$47*D307^$M$48),"")</f>
        <v/>
      </c>
      <c r="J307" s="36" t="str">
        <f>IF(A307="Entfeuchtung",($D$41-$M$6+$M$55-I307)/($D$41-$D$42+$M$55-I307)*100,"")</f>
        <v/>
      </c>
      <c r="K307" s="36" t="str">
        <f>IF(A307="Kuchenbildung",(C307-$M$10)/$D$18*1000,"")</f>
        <v/>
      </c>
      <c r="L307" s="36" t="str">
        <f>IF(A307="Kuchenbildung",IF(AND(ROW(L307)&gt;=($M$56+$M$51),ROW(L307)&lt;=($M$57-$M$52)),K307,#N/A),"")</f>
        <v/>
      </c>
      <c r="M307" s="36" t="e">
        <f t="shared" si="7"/>
        <v>#N/A</v>
      </c>
      <c r="N307" s="68" t="e">
        <f ca="1">M307*$M$27+$M$26</f>
        <v>#N/A</v>
      </c>
      <c r="O307" s="42" t="str">
        <f>IFERROR((IF(A307="Kuchenbildung",2/$M$27^2*(N307-$M$26),"")),#N/A)</f>
        <v/>
      </c>
    </row>
    <row r="308" spans="1:15" ht="15" x14ac:dyDescent="0.25">
      <c r="A308"/>
      <c r="B308" s="69"/>
      <c r="C308"/>
      <c r="D308" s="69"/>
      <c r="E308"/>
      <c r="H308" s="42" t="str">
        <f t="shared" si="6"/>
        <v/>
      </c>
      <c r="I308" s="36" t="str">
        <f>IF(A308="Entfeuchtung",C308-($M$47*D308^$M$48),"")</f>
        <v/>
      </c>
      <c r="J308" s="36" t="str">
        <f>IF(A308="Entfeuchtung",($D$41-$M$6+$M$55-I308)/($D$41-$D$42+$M$55-I308)*100,"")</f>
        <v/>
      </c>
      <c r="K308" s="36" t="str">
        <f>IF(A308="Kuchenbildung",(C308-$M$10)/$D$18*1000,"")</f>
        <v/>
      </c>
      <c r="L308" s="36" t="str">
        <f>IF(A308="Kuchenbildung",IF(AND(ROW(L308)&gt;=($M$56+$M$51),ROW(L308)&lt;=($M$57-$M$52)),K308,#N/A),"")</f>
        <v/>
      </c>
      <c r="M308" s="36" t="e">
        <f t="shared" si="7"/>
        <v>#N/A</v>
      </c>
      <c r="N308" s="68" t="e">
        <f ca="1">M308*$M$27+$M$26</f>
        <v>#N/A</v>
      </c>
      <c r="O308" s="42" t="str">
        <f>IFERROR((IF(A308="Kuchenbildung",2/$M$27^2*(N308-$M$26),"")),#N/A)</f>
        <v/>
      </c>
    </row>
    <row r="309" spans="1:15" ht="15" x14ac:dyDescent="0.25">
      <c r="A309"/>
      <c r="B309" s="69"/>
      <c r="C309"/>
      <c r="D309" s="69"/>
      <c r="E309"/>
      <c r="H309" s="42" t="str">
        <f t="shared" si="6"/>
        <v/>
      </c>
      <c r="I309" s="36" t="str">
        <f>IF(A309="Entfeuchtung",C309-($M$47*D309^$M$48),"")</f>
        <v/>
      </c>
      <c r="J309" s="36" t="str">
        <f>IF(A309="Entfeuchtung",($D$41-$M$6+$M$55-I309)/($D$41-$D$42+$M$55-I309)*100,"")</f>
        <v/>
      </c>
      <c r="K309" s="36" t="str">
        <f>IF(A309="Kuchenbildung",(C309-$M$10)/$D$18*1000,"")</f>
        <v/>
      </c>
      <c r="L309" s="36" t="str">
        <f>IF(A309="Kuchenbildung",IF(AND(ROW(L309)&gt;=($M$56+$M$51),ROW(L309)&lt;=($M$57-$M$52)),K309,#N/A),"")</f>
        <v/>
      </c>
      <c r="M309" s="36" t="e">
        <f t="shared" si="7"/>
        <v>#N/A</v>
      </c>
      <c r="N309" s="68" t="e">
        <f ca="1">M309*$M$27+$M$26</f>
        <v>#N/A</v>
      </c>
      <c r="O309" s="42" t="str">
        <f>IFERROR((IF(A309="Kuchenbildung",2/$M$27^2*(N309-$M$26),"")),#N/A)</f>
        <v/>
      </c>
    </row>
    <row r="310" spans="1:15" ht="15" x14ac:dyDescent="0.25">
      <c r="A310"/>
      <c r="B310" s="69"/>
      <c r="C310"/>
      <c r="D310" s="69"/>
      <c r="E310"/>
      <c r="H310" s="42" t="str">
        <f t="shared" si="6"/>
        <v/>
      </c>
      <c r="I310" s="36" t="str">
        <f>IF(A310="Entfeuchtung",C310-($M$47*D310^$M$48),"")</f>
        <v/>
      </c>
      <c r="J310" s="36" t="str">
        <f>IF(A310="Entfeuchtung",($D$41-$M$6+$M$55-I310)/($D$41-$D$42+$M$55-I310)*100,"")</f>
        <v/>
      </c>
      <c r="K310" s="36" t="str">
        <f>IF(A310="Kuchenbildung",(C310-$M$10)/$D$18*1000,"")</f>
        <v/>
      </c>
      <c r="L310" s="36" t="str">
        <f>IF(A310="Kuchenbildung",IF(AND(ROW(L310)&gt;=($M$56+$M$51),ROW(L310)&lt;=($M$57-$M$52)),K310,#N/A),"")</f>
        <v/>
      </c>
      <c r="M310" s="36" t="e">
        <f t="shared" si="7"/>
        <v>#N/A</v>
      </c>
      <c r="N310" s="68" t="e">
        <f ca="1">M310*$M$27+$M$26</f>
        <v>#N/A</v>
      </c>
      <c r="O310" s="42" t="str">
        <f>IFERROR((IF(A310="Kuchenbildung",2/$M$27^2*(N310-$M$26),"")),#N/A)</f>
        <v/>
      </c>
    </row>
    <row r="311" spans="1:15" ht="15" x14ac:dyDescent="0.25">
      <c r="A311"/>
      <c r="B311" s="69"/>
      <c r="C311"/>
      <c r="D311" s="69"/>
      <c r="E311"/>
      <c r="H311" s="42" t="str">
        <f t="shared" si="6"/>
        <v/>
      </c>
      <c r="I311" s="36" t="str">
        <f>IF(A311="Entfeuchtung",C311-($M$47*D311^$M$48),"")</f>
        <v/>
      </c>
      <c r="J311" s="36" t="str">
        <f>IF(A311="Entfeuchtung",($D$41-$M$6+$M$55-I311)/($D$41-$D$42+$M$55-I311)*100,"")</f>
        <v/>
      </c>
      <c r="K311" s="36" t="str">
        <f>IF(A311="Kuchenbildung",(C311-$M$10)/$D$18*1000,"")</f>
        <v/>
      </c>
      <c r="L311" s="36" t="str">
        <f>IF(A311="Kuchenbildung",IF(AND(ROW(L311)&gt;=($M$56+$M$51),ROW(L311)&lt;=($M$57-$M$52)),K311,#N/A),"")</f>
        <v/>
      </c>
      <c r="M311" s="36" t="e">
        <f t="shared" si="7"/>
        <v>#N/A</v>
      </c>
      <c r="N311" s="68" t="e">
        <f ca="1">M311*$M$27+$M$26</f>
        <v>#N/A</v>
      </c>
      <c r="O311" s="42" t="str">
        <f>IFERROR((IF(A311="Kuchenbildung",2/$M$27^2*(N311-$M$26),"")),#N/A)</f>
        <v/>
      </c>
    </row>
    <row r="312" spans="1:15" ht="15" x14ac:dyDescent="0.25">
      <c r="A312"/>
      <c r="B312" s="69"/>
      <c r="C312"/>
      <c r="D312" s="69"/>
      <c r="E312"/>
      <c r="H312" s="42" t="str">
        <f t="shared" si="6"/>
        <v/>
      </c>
      <c r="I312" s="36" t="str">
        <f>IF(A312="Entfeuchtung",C312-($M$47*D312^$M$48),"")</f>
        <v/>
      </c>
      <c r="J312" s="36" t="str">
        <f>IF(A312="Entfeuchtung",($D$41-$M$6+$M$55-I312)/($D$41-$D$42+$M$55-I312)*100,"")</f>
        <v/>
      </c>
      <c r="K312" s="36" t="str">
        <f>IF(A312="Kuchenbildung",(C312-$M$10)/$D$18*1000,"")</f>
        <v/>
      </c>
      <c r="L312" s="36" t="str">
        <f>IF(A312="Kuchenbildung",IF(AND(ROW(L312)&gt;=($M$56+$M$51),ROW(L312)&lt;=($M$57-$M$52)),K312,#N/A),"")</f>
        <v/>
      </c>
      <c r="M312" s="36" t="e">
        <f t="shared" si="7"/>
        <v>#N/A</v>
      </c>
      <c r="N312" s="68" t="e">
        <f ca="1">M312*$M$27+$M$26</f>
        <v>#N/A</v>
      </c>
      <c r="O312" s="42" t="str">
        <f>IFERROR((IF(A312="Kuchenbildung",2/$M$27^2*(N312-$M$26),"")),#N/A)</f>
        <v/>
      </c>
    </row>
    <row r="313" spans="1:15" ht="15" x14ac:dyDescent="0.25">
      <c r="A313"/>
      <c r="B313" s="69"/>
      <c r="C313"/>
      <c r="D313" s="69"/>
      <c r="E313"/>
      <c r="H313" s="42" t="str">
        <f t="shared" si="6"/>
        <v/>
      </c>
      <c r="I313" s="36" t="str">
        <f>IF(A313="Entfeuchtung",C313-($M$47*D313^$M$48),"")</f>
        <v/>
      </c>
      <c r="J313" s="36" t="str">
        <f>IF(A313="Entfeuchtung",($D$41-$M$6+$M$55-I313)/($D$41-$D$42+$M$55-I313)*100,"")</f>
        <v/>
      </c>
      <c r="K313" s="36" t="str">
        <f>IF(A313="Kuchenbildung",(C313-$M$10)/$D$18*1000,"")</f>
        <v/>
      </c>
      <c r="L313" s="36" t="str">
        <f>IF(A313="Kuchenbildung",IF(AND(ROW(L313)&gt;=($M$56+$M$51),ROW(L313)&lt;=($M$57-$M$52)),K313,#N/A),"")</f>
        <v/>
      </c>
      <c r="M313" s="36" t="e">
        <f t="shared" si="7"/>
        <v>#N/A</v>
      </c>
      <c r="N313" s="68" t="e">
        <f ca="1">M313*$M$27+$M$26</f>
        <v>#N/A</v>
      </c>
      <c r="O313" s="42" t="str">
        <f>IFERROR((IF(A313="Kuchenbildung",2/$M$27^2*(N313-$M$26),"")),#N/A)</f>
        <v/>
      </c>
    </row>
    <row r="314" spans="1:15" ht="15" x14ac:dyDescent="0.25">
      <c r="A314"/>
      <c r="B314" s="69"/>
      <c r="C314"/>
      <c r="D314" s="69"/>
      <c r="E314"/>
      <c r="H314" s="42" t="str">
        <f t="shared" si="6"/>
        <v/>
      </c>
      <c r="I314" s="36" t="str">
        <f>IF(A314="Entfeuchtung",C314-($M$47*D314^$M$48),"")</f>
        <v/>
      </c>
      <c r="J314" s="36" t="str">
        <f>IF(A314="Entfeuchtung",($D$41-$M$6+$M$55-I314)/($D$41-$D$42+$M$55-I314)*100,"")</f>
        <v/>
      </c>
      <c r="K314" s="36" t="str">
        <f>IF(A314="Kuchenbildung",(C314-$M$10)/$D$18*1000,"")</f>
        <v/>
      </c>
      <c r="L314" s="36" t="str">
        <f>IF(A314="Kuchenbildung",IF(AND(ROW(L314)&gt;=($M$56+$M$51),ROW(L314)&lt;=($M$57-$M$52)),K314,#N/A),"")</f>
        <v/>
      </c>
      <c r="M314" s="36" t="e">
        <f t="shared" si="7"/>
        <v>#N/A</v>
      </c>
      <c r="N314" s="68" t="e">
        <f ca="1">M314*$M$27+$M$26</f>
        <v>#N/A</v>
      </c>
      <c r="O314" s="42" t="str">
        <f>IFERROR((IF(A314="Kuchenbildung",2/$M$27^2*(N314-$M$26),"")),#N/A)</f>
        <v/>
      </c>
    </row>
    <row r="315" spans="1:15" ht="15" x14ac:dyDescent="0.25">
      <c r="A315"/>
      <c r="B315" s="69"/>
      <c r="C315"/>
      <c r="D315" s="69"/>
      <c r="E315"/>
      <c r="H315" s="42" t="str">
        <f t="shared" si="6"/>
        <v/>
      </c>
      <c r="I315" s="36" t="str">
        <f>IF(A315="Entfeuchtung",C315-($M$47*D315^$M$48),"")</f>
        <v/>
      </c>
      <c r="J315" s="36" t="str">
        <f>IF(A315="Entfeuchtung",($D$41-$M$6+$M$55-I315)/($D$41-$D$42+$M$55-I315)*100,"")</f>
        <v/>
      </c>
      <c r="K315" s="36" t="str">
        <f>IF(A315="Kuchenbildung",(C315-$M$10)/$D$18*1000,"")</f>
        <v/>
      </c>
      <c r="L315" s="36" t="str">
        <f>IF(A315="Kuchenbildung",IF(AND(ROW(L315)&gt;=($M$56+$M$51),ROW(L315)&lt;=($M$57-$M$52)),K315,#N/A),"")</f>
        <v/>
      </c>
      <c r="M315" s="36" t="e">
        <f t="shared" si="7"/>
        <v>#N/A</v>
      </c>
      <c r="N315" s="68" t="e">
        <f ca="1">M315*$M$27+$M$26</f>
        <v>#N/A</v>
      </c>
      <c r="O315" s="42" t="str">
        <f>IFERROR((IF(A315="Kuchenbildung",2/$M$27^2*(N315-$M$26),"")),#N/A)</f>
        <v/>
      </c>
    </row>
    <row r="316" spans="1:15" ht="15" x14ac:dyDescent="0.25">
      <c r="A316"/>
      <c r="B316" s="69"/>
      <c r="C316"/>
      <c r="D316" s="69"/>
      <c r="E316"/>
      <c r="H316" s="42" t="str">
        <f t="shared" si="6"/>
        <v/>
      </c>
      <c r="I316" s="36" t="str">
        <f>IF(A316="Entfeuchtung",C316-($M$47*D316^$M$48),"")</f>
        <v/>
      </c>
      <c r="J316" s="36" t="str">
        <f>IF(A316="Entfeuchtung",($D$41-$M$6+$M$55-I316)/($D$41-$D$42+$M$55-I316)*100,"")</f>
        <v/>
      </c>
      <c r="K316" s="36" t="str">
        <f>IF(A316="Kuchenbildung",(C316-$M$10)/$D$18*1000,"")</f>
        <v/>
      </c>
      <c r="L316" s="36" t="str">
        <f>IF(A316="Kuchenbildung",IF(AND(ROW(L316)&gt;=($M$56+$M$51),ROW(L316)&lt;=($M$57-$M$52)),K316,#N/A),"")</f>
        <v/>
      </c>
      <c r="M316" s="36" t="e">
        <f t="shared" si="7"/>
        <v>#N/A</v>
      </c>
      <c r="N316" s="68" t="e">
        <f ca="1">M316*$M$27+$M$26</f>
        <v>#N/A</v>
      </c>
      <c r="O316" s="42" t="str">
        <f>IFERROR((IF(A316="Kuchenbildung",2/$M$27^2*(N316-$M$26),"")),#N/A)</f>
        <v/>
      </c>
    </row>
    <row r="317" spans="1:15" ht="15" x14ac:dyDescent="0.25">
      <c r="A317"/>
      <c r="B317" s="69"/>
      <c r="C317"/>
      <c r="D317" s="69"/>
      <c r="E317"/>
      <c r="H317" s="42" t="str">
        <f t="shared" si="6"/>
        <v/>
      </c>
      <c r="I317" s="36" t="str">
        <f>IF(A317="Entfeuchtung",C317-($M$47*D317^$M$48),"")</f>
        <v/>
      </c>
      <c r="J317" s="36" t="str">
        <f>IF(A317="Entfeuchtung",($D$41-$M$6+$M$55-I317)/($D$41-$D$42+$M$55-I317)*100,"")</f>
        <v/>
      </c>
      <c r="K317" s="36" t="str">
        <f>IF(A317="Kuchenbildung",(C317-$M$10)/$D$18*1000,"")</f>
        <v/>
      </c>
      <c r="L317" s="36" t="str">
        <f>IF(A317="Kuchenbildung",IF(AND(ROW(L317)&gt;=($M$56+$M$51),ROW(L317)&lt;=($M$57-$M$52)),K317,#N/A),"")</f>
        <v/>
      </c>
      <c r="M317" s="36" t="e">
        <f t="shared" si="7"/>
        <v>#N/A</v>
      </c>
      <c r="N317" s="68" t="e">
        <f ca="1">M317*$M$27+$M$26</f>
        <v>#N/A</v>
      </c>
      <c r="O317" s="42" t="str">
        <f>IFERROR((IF(A317="Kuchenbildung",2/$M$27^2*(N317-$M$26),"")),#N/A)</f>
        <v/>
      </c>
    </row>
    <row r="318" spans="1:15" ht="15" x14ac:dyDescent="0.25">
      <c r="A318"/>
      <c r="B318" s="69"/>
      <c r="C318"/>
      <c r="D318" s="69"/>
      <c r="E318"/>
      <c r="H318" s="42" t="str">
        <f t="shared" si="6"/>
        <v/>
      </c>
      <c r="I318" s="36" t="str">
        <f>IF(A318="Entfeuchtung",C318-($M$47*D318^$M$48),"")</f>
        <v/>
      </c>
      <c r="J318" s="36" t="str">
        <f>IF(A318="Entfeuchtung",($D$41-$M$6+$M$55-I318)/($D$41-$D$42+$M$55-I318)*100,"")</f>
        <v/>
      </c>
      <c r="K318" s="36" t="str">
        <f>IF(A318="Kuchenbildung",(C318-$M$10)/$D$18*1000,"")</f>
        <v/>
      </c>
      <c r="L318" s="36" t="str">
        <f>IF(A318="Kuchenbildung",IF(AND(ROW(L318)&gt;=($M$56+$M$51),ROW(L318)&lt;=($M$57-$M$52)),K318,#N/A),"")</f>
        <v/>
      </c>
      <c r="M318" s="36" t="e">
        <f t="shared" si="7"/>
        <v>#N/A</v>
      </c>
      <c r="N318" s="68" t="e">
        <f ca="1">M318*$M$27+$M$26</f>
        <v>#N/A</v>
      </c>
      <c r="O318" s="42" t="str">
        <f>IFERROR((IF(A318="Kuchenbildung",2/$M$27^2*(N318-$M$26),"")),#N/A)</f>
        <v/>
      </c>
    </row>
    <row r="319" spans="1:15" ht="15" x14ac:dyDescent="0.25">
      <c r="A319"/>
      <c r="B319" s="69"/>
      <c r="C319"/>
      <c r="D319" s="69"/>
      <c r="E319"/>
      <c r="H319" s="42" t="str">
        <f t="shared" ref="H319:H382" si="8">IF(OR(A319="Bedampfung",A319="Entfeuchtung"),D319/1000*(B319-B318)/3600/$D$32*100^2+IF(OR(A318="Bedampfung",A318="Entfeuchtung"),H318),"")</f>
        <v/>
      </c>
      <c r="I319" s="36" t="str">
        <f>IF(A319="Entfeuchtung",C319-($M$47*D319^$M$48),"")</f>
        <v/>
      </c>
      <c r="J319" s="36" t="str">
        <f>IF(A319="Entfeuchtung",($D$41-$M$6+$M$55-I319)/($D$41-$D$42+$M$55-I319)*100,"")</f>
        <v/>
      </c>
      <c r="K319" s="36" t="str">
        <f>IF(A319="Kuchenbildung",(C319-$M$10)/$D$18*1000,"")</f>
        <v/>
      </c>
      <c r="L319" s="36" t="str">
        <f>IF(A319="Kuchenbildung",IF(AND(ROW(L319)&gt;=($M$56+$M$51),ROW(L319)&lt;=($M$57-$M$52)),K319,#N/A),"")</f>
        <v/>
      </c>
      <c r="M319" s="36" t="e">
        <f t="shared" ref="M319:M382" si="9">IF(A319="Kuchenbildung",SQRT(B319-$M$9),#N/A)</f>
        <v>#N/A</v>
      </c>
      <c r="N319" s="68" t="e">
        <f ca="1">M319*$M$27+$M$26</f>
        <v>#N/A</v>
      </c>
      <c r="O319" s="42" t="str">
        <f>IFERROR((IF(A319="Kuchenbildung",2/$M$27^2*(N319-$M$26),"")),#N/A)</f>
        <v/>
      </c>
    </row>
    <row r="320" spans="1:15" ht="15" x14ac:dyDescent="0.25">
      <c r="A320"/>
      <c r="B320" s="69"/>
      <c r="C320"/>
      <c r="D320" s="69"/>
      <c r="E320"/>
      <c r="H320" s="42" t="str">
        <f t="shared" si="8"/>
        <v/>
      </c>
      <c r="I320" s="36" t="str">
        <f>IF(A320="Entfeuchtung",C320-($M$47*D320^$M$48),"")</f>
        <v/>
      </c>
      <c r="J320" s="36" t="str">
        <f>IF(A320="Entfeuchtung",($D$41-$M$6+$M$55-I320)/($D$41-$D$42+$M$55-I320)*100,"")</f>
        <v/>
      </c>
      <c r="K320" s="36" t="str">
        <f>IF(A320="Kuchenbildung",(C320-$M$10)/$D$18*1000,"")</f>
        <v/>
      </c>
      <c r="L320" s="36" t="str">
        <f>IF(A320="Kuchenbildung",IF(AND(ROW(L320)&gt;=($M$56+$M$51),ROW(L320)&lt;=($M$57-$M$52)),K320,#N/A),"")</f>
        <v/>
      </c>
      <c r="M320" s="36" t="e">
        <f t="shared" si="9"/>
        <v>#N/A</v>
      </c>
      <c r="N320" s="68" t="e">
        <f ca="1">M320*$M$27+$M$26</f>
        <v>#N/A</v>
      </c>
      <c r="O320" s="42" t="str">
        <f>IFERROR((IF(A320="Kuchenbildung",2/$M$27^2*(N320-$M$26),"")),#N/A)</f>
        <v/>
      </c>
    </row>
    <row r="321" spans="1:15" ht="15" x14ac:dyDescent="0.25">
      <c r="A321"/>
      <c r="B321" s="69"/>
      <c r="C321"/>
      <c r="D321" s="69"/>
      <c r="E321"/>
      <c r="H321" s="42" t="str">
        <f t="shared" si="8"/>
        <v/>
      </c>
      <c r="I321" s="36" t="str">
        <f>IF(A321="Entfeuchtung",C321-($M$47*D321^$M$48),"")</f>
        <v/>
      </c>
      <c r="J321" s="36" t="str">
        <f>IF(A321="Entfeuchtung",($D$41-$M$6+$M$55-I321)/($D$41-$D$42+$M$55-I321)*100,"")</f>
        <v/>
      </c>
      <c r="K321" s="36" t="str">
        <f>IF(A321="Kuchenbildung",(C321-$M$10)/$D$18*1000,"")</f>
        <v/>
      </c>
      <c r="L321" s="36" t="str">
        <f>IF(A321="Kuchenbildung",IF(AND(ROW(L321)&gt;=($M$56+$M$51),ROW(L321)&lt;=($M$57-$M$52)),K321,#N/A),"")</f>
        <v/>
      </c>
      <c r="M321" s="36" t="e">
        <f t="shared" si="9"/>
        <v>#N/A</v>
      </c>
      <c r="N321" s="68" t="e">
        <f ca="1">M321*$M$27+$M$26</f>
        <v>#N/A</v>
      </c>
      <c r="O321" s="42" t="str">
        <f>IFERROR((IF(A321="Kuchenbildung",2/$M$27^2*(N321-$M$26),"")),#N/A)</f>
        <v/>
      </c>
    </row>
    <row r="322" spans="1:15" ht="15" x14ac:dyDescent="0.25">
      <c r="A322"/>
      <c r="B322" s="69"/>
      <c r="C322"/>
      <c r="D322" s="69"/>
      <c r="E322"/>
      <c r="H322" s="42" t="str">
        <f t="shared" si="8"/>
        <v/>
      </c>
      <c r="I322" s="36" t="str">
        <f>IF(A322="Entfeuchtung",C322-($M$47*D322^$M$48),"")</f>
        <v/>
      </c>
      <c r="J322" s="36" t="str">
        <f>IF(A322="Entfeuchtung",($D$41-$M$6+$M$55-I322)/($D$41-$D$42+$M$55-I322)*100,"")</f>
        <v/>
      </c>
      <c r="K322" s="36" t="str">
        <f>IF(A322="Kuchenbildung",(C322-$M$10)/$D$18*1000,"")</f>
        <v/>
      </c>
      <c r="L322" s="36" t="str">
        <f>IF(A322="Kuchenbildung",IF(AND(ROW(L322)&gt;=($M$56+$M$51),ROW(L322)&lt;=($M$57-$M$52)),K322,#N/A),"")</f>
        <v/>
      </c>
      <c r="M322" s="36" t="e">
        <f t="shared" si="9"/>
        <v>#N/A</v>
      </c>
      <c r="N322" s="68" t="e">
        <f ca="1">M322*$M$27+$M$26</f>
        <v>#N/A</v>
      </c>
      <c r="O322" s="42" t="str">
        <f>IFERROR((IF(A322="Kuchenbildung",2/$M$27^2*(N322-$M$26),"")),#N/A)</f>
        <v/>
      </c>
    </row>
    <row r="323" spans="1:15" ht="15" x14ac:dyDescent="0.25">
      <c r="A323"/>
      <c r="B323" s="69"/>
      <c r="C323"/>
      <c r="D323" s="69"/>
      <c r="E323"/>
      <c r="H323" s="42" t="str">
        <f t="shared" si="8"/>
        <v/>
      </c>
      <c r="I323" s="36" t="str">
        <f>IF(A323="Entfeuchtung",C323-($M$47*D323^$M$48),"")</f>
        <v/>
      </c>
      <c r="J323" s="36" t="str">
        <f>IF(A323="Entfeuchtung",($D$41-$M$6+$M$55-I323)/($D$41-$D$42+$M$55-I323)*100,"")</f>
        <v/>
      </c>
      <c r="K323" s="36" t="str">
        <f>IF(A323="Kuchenbildung",(C323-$M$10)/$D$18*1000,"")</f>
        <v/>
      </c>
      <c r="L323" s="36" t="str">
        <f>IF(A323="Kuchenbildung",IF(AND(ROW(L323)&gt;=($M$56+$M$51),ROW(L323)&lt;=($M$57-$M$52)),K323,#N/A),"")</f>
        <v/>
      </c>
      <c r="M323" s="36" t="e">
        <f t="shared" si="9"/>
        <v>#N/A</v>
      </c>
      <c r="N323" s="68" t="e">
        <f ca="1">M323*$M$27+$M$26</f>
        <v>#N/A</v>
      </c>
      <c r="O323" s="42" t="str">
        <f>IFERROR((IF(A323="Kuchenbildung",2/$M$27^2*(N323-$M$26),"")),#N/A)</f>
        <v/>
      </c>
    </row>
    <row r="324" spans="1:15" ht="15" x14ac:dyDescent="0.25">
      <c r="A324"/>
      <c r="B324" s="69"/>
      <c r="C324"/>
      <c r="D324" s="69"/>
      <c r="E324"/>
      <c r="H324" s="42" t="str">
        <f t="shared" si="8"/>
        <v/>
      </c>
      <c r="I324" s="36" t="str">
        <f>IF(A324="Entfeuchtung",C324-($M$47*D324^$M$48),"")</f>
        <v/>
      </c>
      <c r="J324" s="36" t="str">
        <f>IF(A324="Entfeuchtung",($D$41-$M$6+$M$55-I324)/($D$41-$D$42+$M$55-I324)*100,"")</f>
        <v/>
      </c>
      <c r="K324" s="36" t="str">
        <f>IF(A324="Kuchenbildung",(C324-$M$10)/$D$18*1000,"")</f>
        <v/>
      </c>
      <c r="L324" s="36" t="str">
        <f>IF(A324="Kuchenbildung",IF(AND(ROW(L324)&gt;=($M$56+$M$51),ROW(L324)&lt;=($M$57-$M$52)),K324,#N/A),"")</f>
        <v/>
      </c>
      <c r="M324" s="36" t="e">
        <f t="shared" si="9"/>
        <v>#N/A</v>
      </c>
      <c r="N324" s="68" t="e">
        <f ca="1">M324*$M$27+$M$26</f>
        <v>#N/A</v>
      </c>
      <c r="O324" s="42" t="str">
        <f>IFERROR((IF(A324="Kuchenbildung",2/$M$27^2*(N324-$M$26),"")),#N/A)</f>
        <v/>
      </c>
    </row>
    <row r="325" spans="1:15" ht="15" x14ac:dyDescent="0.25">
      <c r="A325"/>
      <c r="B325" s="69"/>
      <c r="C325"/>
      <c r="D325" s="69"/>
      <c r="E325"/>
      <c r="H325" s="42" t="str">
        <f t="shared" si="8"/>
        <v/>
      </c>
      <c r="I325" s="36" t="str">
        <f>IF(A325="Entfeuchtung",C325-($M$47*D325^$M$48),"")</f>
        <v/>
      </c>
      <c r="J325" s="36" t="str">
        <f>IF(A325="Entfeuchtung",($D$41-$M$6+$M$55-I325)/($D$41-$D$42+$M$55-I325)*100,"")</f>
        <v/>
      </c>
      <c r="K325" s="36" t="str">
        <f>IF(A325="Kuchenbildung",(C325-$M$10)/$D$18*1000,"")</f>
        <v/>
      </c>
      <c r="L325" s="36" t="str">
        <f>IF(A325="Kuchenbildung",IF(AND(ROW(L325)&gt;=($M$56+$M$51),ROW(L325)&lt;=($M$57-$M$52)),K325,#N/A),"")</f>
        <v/>
      </c>
      <c r="M325" s="36" t="e">
        <f t="shared" si="9"/>
        <v>#N/A</v>
      </c>
      <c r="N325" s="68" t="e">
        <f ca="1">M325*$M$27+$M$26</f>
        <v>#N/A</v>
      </c>
      <c r="O325" s="42" t="str">
        <f>IFERROR((IF(A325="Kuchenbildung",2/$M$27^2*(N325-$M$26),"")),#N/A)</f>
        <v/>
      </c>
    </row>
    <row r="326" spans="1:15" ht="15" x14ac:dyDescent="0.25">
      <c r="A326"/>
      <c r="B326" s="69"/>
      <c r="C326"/>
      <c r="D326" s="69"/>
      <c r="E326"/>
      <c r="H326" s="42" t="str">
        <f t="shared" si="8"/>
        <v/>
      </c>
      <c r="I326" s="36" t="str">
        <f>IF(A326="Entfeuchtung",C326-($M$47*D326^$M$48),"")</f>
        <v/>
      </c>
      <c r="J326" s="36" t="str">
        <f>IF(A326="Entfeuchtung",($D$41-$M$6+$M$55-I326)/($D$41-$D$42+$M$55-I326)*100,"")</f>
        <v/>
      </c>
      <c r="K326" s="36" t="str">
        <f>IF(A326="Kuchenbildung",(C326-$M$10)/$D$18*1000,"")</f>
        <v/>
      </c>
      <c r="L326" s="36" t="str">
        <f>IF(A326="Kuchenbildung",IF(AND(ROW(L326)&gt;=($M$56+$M$51),ROW(L326)&lt;=($M$57-$M$52)),K326,#N/A),"")</f>
        <v/>
      </c>
      <c r="M326" s="36" t="e">
        <f t="shared" si="9"/>
        <v>#N/A</v>
      </c>
      <c r="N326" s="68" t="e">
        <f ca="1">M326*$M$27+$M$26</f>
        <v>#N/A</v>
      </c>
      <c r="O326" s="42" t="str">
        <f>IFERROR((IF(A326="Kuchenbildung",2/$M$27^2*(N326-$M$26),"")),#N/A)</f>
        <v/>
      </c>
    </row>
    <row r="327" spans="1:15" ht="15" x14ac:dyDescent="0.25">
      <c r="A327"/>
      <c r="B327" s="69"/>
      <c r="C327"/>
      <c r="D327" s="69"/>
      <c r="E327"/>
      <c r="H327" s="42" t="str">
        <f t="shared" si="8"/>
        <v/>
      </c>
      <c r="I327" s="36" t="str">
        <f>IF(A327="Entfeuchtung",C327-($M$47*D327^$M$48),"")</f>
        <v/>
      </c>
      <c r="J327" s="36" t="str">
        <f>IF(A327="Entfeuchtung",($D$41-$M$6+$M$55-I327)/($D$41-$D$42+$M$55-I327)*100,"")</f>
        <v/>
      </c>
      <c r="K327" s="36" t="str">
        <f>IF(A327="Kuchenbildung",(C327-$M$10)/$D$18*1000,"")</f>
        <v/>
      </c>
      <c r="L327" s="36" t="str">
        <f>IF(A327="Kuchenbildung",IF(AND(ROW(L327)&gt;=($M$56+$M$51),ROW(L327)&lt;=($M$57-$M$52)),K327,#N/A),"")</f>
        <v/>
      </c>
      <c r="M327" s="36" t="e">
        <f t="shared" si="9"/>
        <v>#N/A</v>
      </c>
      <c r="N327" s="68" t="e">
        <f ca="1">M327*$M$27+$M$26</f>
        <v>#N/A</v>
      </c>
      <c r="O327" s="42" t="str">
        <f>IFERROR((IF(A327="Kuchenbildung",2/$M$27^2*(N327-$M$26),"")),#N/A)</f>
        <v/>
      </c>
    </row>
    <row r="328" spans="1:15" ht="15" x14ac:dyDescent="0.25">
      <c r="A328"/>
      <c r="B328" s="69"/>
      <c r="C328"/>
      <c r="D328" s="69"/>
      <c r="E328"/>
      <c r="H328" s="42" t="str">
        <f t="shared" si="8"/>
        <v/>
      </c>
      <c r="I328" s="36" t="str">
        <f>IF(A328="Entfeuchtung",C328-($M$47*D328^$M$48),"")</f>
        <v/>
      </c>
      <c r="J328" s="36" t="str">
        <f>IF(A328="Entfeuchtung",($D$41-$M$6+$M$55-I328)/($D$41-$D$42+$M$55-I328)*100,"")</f>
        <v/>
      </c>
      <c r="K328" s="36" t="str">
        <f>IF(A328="Kuchenbildung",(C328-$M$10)/$D$18*1000,"")</f>
        <v/>
      </c>
      <c r="L328" s="36" t="str">
        <f>IF(A328="Kuchenbildung",IF(AND(ROW(L328)&gt;=($M$56+$M$51),ROW(L328)&lt;=($M$57-$M$52)),K328,#N/A),"")</f>
        <v/>
      </c>
      <c r="M328" s="36" t="e">
        <f t="shared" si="9"/>
        <v>#N/A</v>
      </c>
      <c r="N328" s="68" t="e">
        <f ca="1">M328*$M$27+$M$26</f>
        <v>#N/A</v>
      </c>
      <c r="O328" s="42" t="str">
        <f>IFERROR((IF(A328="Kuchenbildung",2/$M$27^2*(N328-$M$26),"")),#N/A)</f>
        <v/>
      </c>
    </row>
    <row r="329" spans="1:15" ht="15" x14ac:dyDescent="0.25">
      <c r="A329"/>
      <c r="B329" s="69"/>
      <c r="C329"/>
      <c r="D329" s="69"/>
      <c r="E329"/>
      <c r="H329" s="42" t="str">
        <f t="shared" si="8"/>
        <v/>
      </c>
      <c r="I329" s="36" t="str">
        <f>IF(A329="Entfeuchtung",C329-($M$47*D329^$M$48),"")</f>
        <v/>
      </c>
      <c r="J329" s="36" t="str">
        <f>IF(A329="Entfeuchtung",($D$41-$M$6+$M$55-I329)/($D$41-$D$42+$M$55-I329)*100,"")</f>
        <v/>
      </c>
      <c r="K329" s="36" t="str">
        <f>IF(A329="Kuchenbildung",(C329-$M$10)/$D$18*1000,"")</f>
        <v/>
      </c>
      <c r="L329" s="36" t="str">
        <f>IF(A329="Kuchenbildung",IF(AND(ROW(L329)&gt;=($M$56+$M$51),ROW(L329)&lt;=($M$57-$M$52)),K329,#N/A),"")</f>
        <v/>
      </c>
      <c r="M329" s="36" t="e">
        <f t="shared" si="9"/>
        <v>#N/A</v>
      </c>
      <c r="N329" s="68" t="e">
        <f ca="1">M329*$M$27+$M$26</f>
        <v>#N/A</v>
      </c>
      <c r="O329" s="42" t="str">
        <f>IFERROR((IF(A329="Kuchenbildung",2/$M$27^2*(N329-$M$26),"")),#N/A)</f>
        <v/>
      </c>
    </row>
    <row r="330" spans="1:15" ht="15" x14ac:dyDescent="0.25">
      <c r="A330"/>
      <c r="B330" s="69"/>
      <c r="C330"/>
      <c r="D330" s="69"/>
      <c r="E330"/>
      <c r="H330" s="42" t="str">
        <f t="shared" si="8"/>
        <v/>
      </c>
      <c r="I330" s="36" t="str">
        <f>IF(A330="Entfeuchtung",C330-($M$47*D330^$M$48),"")</f>
        <v/>
      </c>
      <c r="J330" s="36" t="str">
        <f>IF(A330="Entfeuchtung",($D$41-$M$6+$M$55-I330)/($D$41-$D$42+$M$55-I330)*100,"")</f>
        <v/>
      </c>
      <c r="K330" s="36" t="str">
        <f>IF(A330="Kuchenbildung",(C330-$M$10)/$D$18*1000,"")</f>
        <v/>
      </c>
      <c r="L330" s="36" t="str">
        <f>IF(A330="Kuchenbildung",IF(AND(ROW(L330)&gt;=($M$56+$M$51),ROW(L330)&lt;=($M$57-$M$52)),K330,#N/A),"")</f>
        <v/>
      </c>
      <c r="M330" s="36" t="e">
        <f t="shared" si="9"/>
        <v>#N/A</v>
      </c>
      <c r="N330" s="68" t="e">
        <f ca="1">M330*$M$27+$M$26</f>
        <v>#N/A</v>
      </c>
      <c r="O330" s="42" t="str">
        <f>IFERROR((IF(A330="Kuchenbildung",2/$M$27^2*(N330-$M$26),"")),#N/A)</f>
        <v/>
      </c>
    </row>
    <row r="331" spans="1:15" ht="15" x14ac:dyDescent="0.25">
      <c r="A331"/>
      <c r="B331" s="69"/>
      <c r="C331"/>
      <c r="D331" s="69"/>
      <c r="E331"/>
      <c r="H331" s="42" t="str">
        <f t="shared" si="8"/>
        <v/>
      </c>
      <c r="I331" s="36" t="str">
        <f>IF(A331="Entfeuchtung",C331-($M$47*D331^$M$48),"")</f>
        <v/>
      </c>
      <c r="J331" s="36" t="str">
        <f>IF(A331="Entfeuchtung",($D$41-$M$6+$M$55-I331)/($D$41-$D$42+$M$55-I331)*100,"")</f>
        <v/>
      </c>
      <c r="K331" s="36" t="str">
        <f>IF(A331="Kuchenbildung",(C331-$M$10)/$D$18*1000,"")</f>
        <v/>
      </c>
      <c r="L331" s="36" t="str">
        <f>IF(A331="Kuchenbildung",IF(AND(ROW(L331)&gt;=($M$56+$M$51),ROW(L331)&lt;=($M$57-$M$52)),K331,#N/A),"")</f>
        <v/>
      </c>
      <c r="M331" s="36" t="e">
        <f t="shared" si="9"/>
        <v>#N/A</v>
      </c>
      <c r="N331" s="68" t="e">
        <f ca="1">M331*$M$27+$M$26</f>
        <v>#N/A</v>
      </c>
      <c r="O331" s="42" t="str">
        <f>IFERROR((IF(A331="Kuchenbildung",2/$M$27^2*(N331-$M$26),"")),#N/A)</f>
        <v/>
      </c>
    </row>
    <row r="332" spans="1:15" ht="15" x14ac:dyDescent="0.25">
      <c r="A332"/>
      <c r="B332" s="69"/>
      <c r="C332"/>
      <c r="D332" s="69"/>
      <c r="E332"/>
      <c r="H332" s="42" t="str">
        <f t="shared" si="8"/>
        <v/>
      </c>
      <c r="I332" s="36" t="str">
        <f>IF(A332="Entfeuchtung",C332-($M$47*D332^$M$48),"")</f>
        <v/>
      </c>
      <c r="J332" s="36" t="str">
        <f>IF(A332="Entfeuchtung",($D$41-$M$6+$M$55-I332)/($D$41-$D$42+$M$55-I332)*100,"")</f>
        <v/>
      </c>
      <c r="K332" s="36" t="str">
        <f>IF(A332="Kuchenbildung",(C332-$M$10)/$D$18*1000,"")</f>
        <v/>
      </c>
      <c r="L332" s="36" t="str">
        <f>IF(A332="Kuchenbildung",IF(AND(ROW(L332)&gt;=($M$56+$M$51),ROW(L332)&lt;=($M$57-$M$52)),K332,#N/A),"")</f>
        <v/>
      </c>
      <c r="M332" s="36" t="e">
        <f t="shared" si="9"/>
        <v>#N/A</v>
      </c>
      <c r="N332" s="68" t="e">
        <f ca="1">M332*$M$27+$M$26</f>
        <v>#N/A</v>
      </c>
      <c r="O332" s="42" t="str">
        <f>IFERROR((IF(A332="Kuchenbildung",2/$M$27^2*(N332-$M$26),"")),#N/A)</f>
        <v/>
      </c>
    </row>
    <row r="333" spans="1:15" ht="15" x14ac:dyDescent="0.25">
      <c r="A333"/>
      <c r="B333" s="69"/>
      <c r="C333"/>
      <c r="D333" s="69"/>
      <c r="E333"/>
      <c r="H333" s="42" t="str">
        <f t="shared" si="8"/>
        <v/>
      </c>
      <c r="I333" s="36" t="str">
        <f>IF(A333="Entfeuchtung",C333-($M$47*D333^$M$48),"")</f>
        <v/>
      </c>
      <c r="J333" s="36" t="str">
        <f>IF(A333="Entfeuchtung",($D$41-$M$6+$M$55-I333)/($D$41-$D$42+$M$55-I333)*100,"")</f>
        <v/>
      </c>
      <c r="K333" s="36" t="str">
        <f>IF(A333="Kuchenbildung",(C333-$M$10)/$D$18*1000,"")</f>
        <v/>
      </c>
      <c r="L333" s="36" t="str">
        <f>IF(A333="Kuchenbildung",IF(AND(ROW(L333)&gt;=($M$56+$M$51),ROW(L333)&lt;=($M$57-$M$52)),K333,#N/A),"")</f>
        <v/>
      </c>
      <c r="M333" s="36" t="e">
        <f t="shared" si="9"/>
        <v>#N/A</v>
      </c>
      <c r="N333" s="68" t="e">
        <f ca="1">M333*$M$27+$M$26</f>
        <v>#N/A</v>
      </c>
      <c r="O333" s="42" t="str">
        <f>IFERROR((IF(A333="Kuchenbildung",2/$M$27^2*(N333-$M$26),"")),#N/A)</f>
        <v/>
      </c>
    </row>
    <row r="334" spans="1:15" ht="15" x14ac:dyDescent="0.25">
      <c r="A334"/>
      <c r="B334" s="69"/>
      <c r="C334"/>
      <c r="D334" s="69"/>
      <c r="E334"/>
      <c r="H334" s="42" t="str">
        <f t="shared" si="8"/>
        <v/>
      </c>
      <c r="I334" s="36" t="str">
        <f>IF(A334="Entfeuchtung",C334-($M$47*D334^$M$48),"")</f>
        <v/>
      </c>
      <c r="J334" s="36" t="str">
        <f>IF(A334="Entfeuchtung",($D$41-$M$6+$M$55-I334)/($D$41-$D$42+$M$55-I334)*100,"")</f>
        <v/>
      </c>
      <c r="K334" s="36" t="str">
        <f>IF(A334="Kuchenbildung",(C334-$M$10)/$D$18*1000,"")</f>
        <v/>
      </c>
      <c r="L334" s="36" t="str">
        <f>IF(A334="Kuchenbildung",IF(AND(ROW(L334)&gt;=($M$56+$M$51),ROW(L334)&lt;=($M$57-$M$52)),K334,#N/A),"")</f>
        <v/>
      </c>
      <c r="M334" s="36" t="e">
        <f t="shared" si="9"/>
        <v>#N/A</v>
      </c>
      <c r="N334" s="68" t="e">
        <f ca="1">M334*$M$27+$M$26</f>
        <v>#N/A</v>
      </c>
      <c r="O334" s="42" t="str">
        <f>IFERROR((IF(A334="Kuchenbildung",2/$M$27^2*(N334-$M$26),"")),#N/A)</f>
        <v/>
      </c>
    </row>
    <row r="335" spans="1:15" ht="15" x14ac:dyDescent="0.25">
      <c r="A335"/>
      <c r="B335" s="69"/>
      <c r="C335"/>
      <c r="D335" s="69"/>
      <c r="E335"/>
      <c r="H335" s="42" t="str">
        <f t="shared" si="8"/>
        <v/>
      </c>
      <c r="I335" s="36" t="str">
        <f>IF(A335="Entfeuchtung",C335-($M$47*D335^$M$48),"")</f>
        <v/>
      </c>
      <c r="J335" s="36" t="str">
        <f>IF(A335="Entfeuchtung",($D$41-$M$6+$M$55-I335)/($D$41-$D$42+$M$55-I335)*100,"")</f>
        <v/>
      </c>
      <c r="K335" s="36" t="str">
        <f>IF(A335="Kuchenbildung",(C335-$M$10)/$D$18*1000,"")</f>
        <v/>
      </c>
      <c r="L335" s="36" t="str">
        <f>IF(A335="Kuchenbildung",IF(AND(ROW(L335)&gt;=($M$56+$M$51),ROW(L335)&lt;=($M$57-$M$52)),K335,#N/A),"")</f>
        <v/>
      </c>
      <c r="M335" s="36" t="e">
        <f t="shared" si="9"/>
        <v>#N/A</v>
      </c>
      <c r="N335" s="68" t="e">
        <f ca="1">M335*$M$27+$M$26</f>
        <v>#N/A</v>
      </c>
      <c r="O335" s="42" t="str">
        <f>IFERROR((IF(A335="Kuchenbildung",2/$M$27^2*(N335-$M$26),"")),#N/A)</f>
        <v/>
      </c>
    </row>
    <row r="336" spans="1:15" ht="15" x14ac:dyDescent="0.25">
      <c r="A336"/>
      <c r="B336" s="69"/>
      <c r="C336"/>
      <c r="D336" s="69"/>
      <c r="E336"/>
      <c r="H336" s="42" t="str">
        <f t="shared" si="8"/>
        <v/>
      </c>
      <c r="I336" s="36" t="str">
        <f>IF(A336="Entfeuchtung",C336-($M$47*D336^$M$48),"")</f>
        <v/>
      </c>
      <c r="J336" s="36" t="str">
        <f>IF(A336="Entfeuchtung",($D$41-$M$6+$M$55-I336)/($D$41-$D$42+$M$55-I336)*100,"")</f>
        <v/>
      </c>
      <c r="K336" s="36" t="str">
        <f>IF(A336="Kuchenbildung",(C336-$M$10)/$D$18*1000,"")</f>
        <v/>
      </c>
      <c r="L336" s="36" t="str">
        <f>IF(A336="Kuchenbildung",IF(AND(ROW(L336)&gt;=($M$56+$M$51),ROW(L336)&lt;=($M$57-$M$52)),K336,#N/A),"")</f>
        <v/>
      </c>
      <c r="M336" s="36" t="e">
        <f t="shared" si="9"/>
        <v>#N/A</v>
      </c>
      <c r="N336" s="68" t="e">
        <f ca="1">M336*$M$27+$M$26</f>
        <v>#N/A</v>
      </c>
      <c r="O336" s="42" t="str">
        <f>IFERROR((IF(A336="Kuchenbildung",2/$M$27^2*(N336-$M$26),"")),#N/A)</f>
        <v/>
      </c>
    </row>
    <row r="337" spans="1:15" ht="15" x14ac:dyDescent="0.25">
      <c r="A337"/>
      <c r="B337" s="69"/>
      <c r="C337"/>
      <c r="D337" s="69"/>
      <c r="E337"/>
      <c r="H337" s="42" t="str">
        <f t="shared" si="8"/>
        <v/>
      </c>
      <c r="I337" s="36" t="str">
        <f>IF(A337="Entfeuchtung",C337-($M$47*D337^$M$48),"")</f>
        <v/>
      </c>
      <c r="J337" s="36" t="str">
        <f>IF(A337="Entfeuchtung",($D$41-$M$6+$M$55-I337)/($D$41-$D$42+$M$55-I337)*100,"")</f>
        <v/>
      </c>
      <c r="K337" s="36" t="str">
        <f>IF(A337="Kuchenbildung",(C337-$M$10)/$D$18*1000,"")</f>
        <v/>
      </c>
      <c r="L337" s="36" t="str">
        <f>IF(A337="Kuchenbildung",IF(AND(ROW(L337)&gt;=($M$56+$M$51),ROW(L337)&lt;=($M$57-$M$52)),K337,#N/A),"")</f>
        <v/>
      </c>
      <c r="M337" s="36" t="e">
        <f t="shared" si="9"/>
        <v>#N/A</v>
      </c>
      <c r="N337" s="68" t="e">
        <f ca="1">M337*$M$27+$M$26</f>
        <v>#N/A</v>
      </c>
      <c r="O337" s="42" t="str">
        <f>IFERROR((IF(A337="Kuchenbildung",2/$M$27^2*(N337-$M$26),"")),#N/A)</f>
        <v/>
      </c>
    </row>
    <row r="338" spans="1:15" ht="15" x14ac:dyDescent="0.25">
      <c r="A338"/>
      <c r="B338" s="69"/>
      <c r="C338"/>
      <c r="D338" s="69"/>
      <c r="E338"/>
      <c r="H338" s="42" t="str">
        <f t="shared" si="8"/>
        <v/>
      </c>
      <c r="I338" s="36" t="str">
        <f>IF(A338="Entfeuchtung",C338-($M$47*D338^$M$48),"")</f>
        <v/>
      </c>
      <c r="J338" s="36" t="str">
        <f>IF(A338="Entfeuchtung",($D$41-$M$6+$M$55-I338)/($D$41-$D$42+$M$55-I338)*100,"")</f>
        <v/>
      </c>
      <c r="K338" s="36" t="str">
        <f>IF(A338="Kuchenbildung",(C338-$M$10)/$D$18*1000,"")</f>
        <v/>
      </c>
      <c r="L338" s="36" t="str">
        <f>IF(A338="Kuchenbildung",IF(AND(ROW(L338)&gt;=($M$56+$M$51),ROW(L338)&lt;=($M$57-$M$52)),K338,#N/A),"")</f>
        <v/>
      </c>
      <c r="M338" s="36" t="e">
        <f t="shared" si="9"/>
        <v>#N/A</v>
      </c>
      <c r="N338" s="68" t="e">
        <f ca="1">M338*$M$27+$M$26</f>
        <v>#N/A</v>
      </c>
      <c r="O338" s="42" t="str">
        <f>IFERROR((IF(A338="Kuchenbildung",2/$M$27^2*(N338-$M$26),"")),#N/A)</f>
        <v/>
      </c>
    </row>
    <row r="339" spans="1:15" ht="15" x14ac:dyDescent="0.25">
      <c r="A339"/>
      <c r="B339" s="69"/>
      <c r="C339"/>
      <c r="D339" s="69"/>
      <c r="E339"/>
      <c r="H339" s="42" t="str">
        <f t="shared" si="8"/>
        <v/>
      </c>
      <c r="I339" s="36" t="str">
        <f>IF(A339="Entfeuchtung",C339-($M$47*D339^$M$48),"")</f>
        <v/>
      </c>
      <c r="J339" s="36" t="str">
        <f>IF(A339="Entfeuchtung",($D$41-$M$6+$M$55-I339)/($D$41-$D$42+$M$55-I339)*100,"")</f>
        <v/>
      </c>
      <c r="K339" s="36" t="str">
        <f>IF(A339="Kuchenbildung",(C339-$M$10)/$D$18*1000,"")</f>
        <v/>
      </c>
      <c r="L339" s="36" t="str">
        <f>IF(A339="Kuchenbildung",IF(AND(ROW(L339)&gt;=($M$56+$M$51),ROW(L339)&lt;=($M$57-$M$52)),K339,#N/A),"")</f>
        <v/>
      </c>
      <c r="M339" s="36" t="e">
        <f t="shared" si="9"/>
        <v>#N/A</v>
      </c>
      <c r="N339" s="68" t="e">
        <f ca="1">M339*$M$27+$M$26</f>
        <v>#N/A</v>
      </c>
      <c r="O339" s="42" t="str">
        <f>IFERROR((IF(A339="Kuchenbildung",2/$M$27^2*(N339-$M$26),"")),#N/A)</f>
        <v/>
      </c>
    </row>
    <row r="340" spans="1:15" ht="15" x14ac:dyDescent="0.25">
      <c r="A340"/>
      <c r="B340" s="69"/>
      <c r="C340"/>
      <c r="D340" s="69"/>
      <c r="E340"/>
      <c r="H340" s="42" t="str">
        <f t="shared" si="8"/>
        <v/>
      </c>
      <c r="I340" s="36" t="str">
        <f>IF(A340="Entfeuchtung",C340-($M$47*D340^$M$48),"")</f>
        <v/>
      </c>
      <c r="J340" s="36" t="str">
        <f>IF(A340="Entfeuchtung",($D$41-$M$6+$M$55-I340)/($D$41-$D$42+$M$55-I340)*100,"")</f>
        <v/>
      </c>
      <c r="K340" s="36" t="str">
        <f>IF(A340="Kuchenbildung",(C340-$M$10)/$D$18*1000,"")</f>
        <v/>
      </c>
      <c r="L340" s="36" t="str">
        <f>IF(A340="Kuchenbildung",IF(AND(ROW(L340)&gt;=($M$56+$M$51),ROW(L340)&lt;=($M$57-$M$52)),K340,#N/A),"")</f>
        <v/>
      </c>
      <c r="M340" s="36" t="e">
        <f t="shared" si="9"/>
        <v>#N/A</v>
      </c>
      <c r="N340" s="68" t="e">
        <f ca="1">M340*$M$27+$M$26</f>
        <v>#N/A</v>
      </c>
      <c r="O340" s="42" t="str">
        <f>IFERROR((IF(A340="Kuchenbildung",2/$M$27^2*(N340-$M$26),"")),#N/A)</f>
        <v/>
      </c>
    </row>
    <row r="341" spans="1:15" ht="15" x14ac:dyDescent="0.25">
      <c r="A341"/>
      <c r="B341" s="69"/>
      <c r="C341"/>
      <c r="D341" s="69"/>
      <c r="E341"/>
      <c r="H341" s="42" t="str">
        <f t="shared" si="8"/>
        <v/>
      </c>
      <c r="I341" s="36" t="str">
        <f>IF(A341="Entfeuchtung",C341-($M$47*D341^$M$48),"")</f>
        <v/>
      </c>
      <c r="J341" s="36" t="str">
        <f>IF(A341="Entfeuchtung",($D$41-$M$6+$M$55-I341)/($D$41-$D$42+$M$55-I341)*100,"")</f>
        <v/>
      </c>
      <c r="K341" s="36" t="str">
        <f>IF(A341="Kuchenbildung",(C341-$M$10)/$D$18*1000,"")</f>
        <v/>
      </c>
      <c r="L341" s="36" t="str">
        <f>IF(A341="Kuchenbildung",IF(AND(ROW(L341)&gt;=($M$56+$M$51),ROW(L341)&lt;=($M$57-$M$52)),K341,#N/A),"")</f>
        <v/>
      </c>
      <c r="M341" s="36" t="e">
        <f t="shared" si="9"/>
        <v>#N/A</v>
      </c>
      <c r="N341" s="68" t="e">
        <f ca="1">M341*$M$27+$M$26</f>
        <v>#N/A</v>
      </c>
      <c r="O341" s="42" t="str">
        <f>IFERROR((IF(A341="Kuchenbildung",2/$M$27^2*(N341-$M$26),"")),#N/A)</f>
        <v/>
      </c>
    </row>
    <row r="342" spans="1:15" ht="15" x14ac:dyDescent="0.25">
      <c r="A342"/>
      <c r="B342" s="69"/>
      <c r="C342"/>
      <c r="D342" s="69"/>
      <c r="E342"/>
      <c r="H342" s="42" t="str">
        <f t="shared" si="8"/>
        <v/>
      </c>
      <c r="I342" s="36" t="str">
        <f>IF(A342="Entfeuchtung",C342-($M$47*D342^$M$48),"")</f>
        <v/>
      </c>
      <c r="J342" s="36" t="str">
        <f>IF(A342="Entfeuchtung",($D$41-$M$6+$M$55-I342)/($D$41-$D$42+$M$55-I342)*100,"")</f>
        <v/>
      </c>
      <c r="K342" s="36" t="str">
        <f>IF(A342="Kuchenbildung",(C342-$M$10)/$D$18*1000,"")</f>
        <v/>
      </c>
      <c r="L342" s="36" t="str">
        <f>IF(A342="Kuchenbildung",IF(AND(ROW(L342)&gt;=($M$56+$M$51),ROW(L342)&lt;=($M$57-$M$52)),K342,#N/A),"")</f>
        <v/>
      </c>
      <c r="M342" s="36" t="e">
        <f t="shared" si="9"/>
        <v>#N/A</v>
      </c>
      <c r="N342" s="68" t="e">
        <f ca="1">M342*$M$27+$M$26</f>
        <v>#N/A</v>
      </c>
      <c r="O342" s="42" t="str">
        <f>IFERROR((IF(A342="Kuchenbildung",2/$M$27^2*(N342-$M$26),"")),#N/A)</f>
        <v/>
      </c>
    </row>
    <row r="343" spans="1:15" ht="15" x14ac:dyDescent="0.25">
      <c r="A343"/>
      <c r="B343" s="69"/>
      <c r="C343"/>
      <c r="D343" s="69"/>
      <c r="E343"/>
      <c r="H343" s="42" t="str">
        <f t="shared" si="8"/>
        <v/>
      </c>
      <c r="I343" s="36" t="str">
        <f>IF(A343="Entfeuchtung",C343-($M$47*D343^$M$48),"")</f>
        <v/>
      </c>
      <c r="J343" s="36" t="str">
        <f>IF(A343="Entfeuchtung",($D$41-$M$6+$M$55-I343)/($D$41-$D$42+$M$55-I343)*100,"")</f>
        <v/>
      </c>
      <c r="K343" s="36" t="str">
        <f>IF(A343="Kuchenbildung",(C343-$M$10)/$D$18*1000,"")</f>
        <v/>
      </c>
      <c r="L343" s="36" t="str">
        <f>IF(A343="Kuchenbildung",IF(AND(ROW(L343)&gt;=($M$56+$M$51),ROW(L343)&lt;=($M$57-$M$52)),K343,#N/A),"")</f>
        <v/>
      </c>
      <c r="M343" s="36" t="e">
        <f t="shared" si="9"/>
        <v>#N/A</v>
      </c>
      <c r="N343" s="68" t="e">
        <f ca="1">M343*$M$27+$M$26</f>
        <v>#N/A</v>
      </c>
      <c r="O343" s="42" t="str">
        <f>IFERROR((IF(A343="Kuchenbildung",2/$M$27^2*(N343-$M$26),"")),#N/A)</f>
        <v/>
      </c>
    </row>
    <row r="344" spans="1:15" ht="15" x14ac:dyDescent="0.25">
      <c r="A344"/>
      <c r="B344" s="69"/>
      <c r="C344"/>
      <c r="D344" s="69"/>
      <c r="E344"/>
      <c r="H344" s="42" t="str">
        <f t="shared" si="8"/>
        <v/>
      </c>
      <c r="I344" s="36" t="str">
        <f>IF(A344="Entfeuchtung",C344-($M$47*D344^$M$48),"")</f>
        <v/>
      </c>
      <c r="J344" s="36" t="str">
        <f>IF(A344="Entfeuchtung",($D$41-$M$6+$M$55-I344)/($D$41-$D$42+$M$55-I344)*100,"")</f>
        <v/>
      </c>
      <c r="K344" s="36" t="str">
        <f>IF(A344="Kuchenbildung",(C344-$M$10)/$D$18*1000,"")</f>
        <v/>
      </c>
      <c r="L344" s="36" t="str">
        <f>IF(A344="Kuchenbildung",IF(AND(ROW(L344)&gt;=($M$56+$M$51),ROW(L344)&lt;=($M$57-$M$52)),K344,#N/A),"")</f>
        <v/>
      </c>
      <c r="M344" s="36" t="e">
        <f t="shared" si="9"/>
        <v>#N/A</v>
      </c>
      <c r="N344" s="68" t="e">
        <f ca="1">M344*$M$27+$M$26</f>
        <v>#N/A</v>
      </c>
      <c r="O344" s="42" t="str">
        <f>IFERROR((IF(A344="Kuchenbildung",2/$M$27^2*(N344-$M$26),"")),#N/A)</f>
        <v/>
      </c>
    </row>
    <row r="345" spans="1:15" ht="15" x14ac:dyDescent="0.25">
      <c r="A345"/>
      <c r="B345" s="69"/>
      <c r="C345"/>
      <c r="D345" s="69"/>
      <c r="E345"/>
      <c r="H345" s="42" t="str">
        <f t="shared" si="8"/>
        <v/>
      </c>
      <c r="I345" s="36" t="str">
        <f>IF(A345="Entfeuchtung",C345-($M$47*D345^$M$48),"")</f>
        <v/>
      </c>
      <c r="J345" s="36" t="str">
        <f>IF(A345="Entfeuchtung",($D$41-$M$6+$M$55-I345)/($D$41-$D$42+$M$55-I345)*100,"")</f>
        <v/>
      </c>
      <c r="K345" s="36" t="str">
        <f>IF(A345="Kuchenbildung",(C345-$M$10)/$D$18*1000,"")</f>
        <v/>
      </c>
      <c r="L345" s="36" t="str">
        <f>IF(A345="Kuchenbildung",IF(AND(ROW(L345)&gt;=($M$56+$M$51),ROW(L345)&lt;=($M$57-$M$52)),K345,#N/A),"")</f>
        <v/>
      </c>
      <c r="M345" s="36" t="e">
        <f t="shared" si="9"/>
        <v>#N/A</v>
      </c>
      <c r="N345" s="68" t="e">
        <f ca="1">M345*$M$27+$M$26</f>
        <v>#N/A</v>
      </c>
      <c r="O345" s="42" t="str">
        <f>IFERROR((IF(A345="Kuchenbildung",2/$M$27^2*(N345-$M$26),"")),#N/A)</f>
        <v/>
      </c>
    </row>
    <row r="346" spans="1:15" ht="15" x14ac:dyDescent="0.25">
      <c r="A346"/>
      <c r="B346" s="69"/>
      <c r="C346"/>
      <c r="D346" s="69"/>
      <c r="E346"/>
      <c r="H346" s="42" t="str">
        <f t="shared" si="8"/>
        <v/>
      </c>
      <c r="I346" s="36" t="str">
        <f>IF(A346="Entfeuchtung",C346-($M$47*D346^$M$48),"")</f>
        <v/>
      </c>
      <c r="J346" s="36" t="str">
        <f>IF(A346="Entfeuchtung",($D$41-$M$6+$M$55-I346)/($D$41-$D$42+$M$55-I346)*100,"")</f>
        <v/>
      </c>
      <c r="K346" s="36" t="str">
        <f>IF(A346="Kuchenbildung",(C346-$M$10)/$D$18*1000,"")</f>
        <v/>
      </c>
      <c r="L346" s="36" t="str">
        <f>IF(A346="Kuchenbildung",IF(AND(ROW(L346)&gt;=($M$56+$M$51),ROW(L346)&lt;=($M$57-$M$52)),K346,#N/A),"")</f>
        <v/>
      </c>
      <c r="M346" s="36" t="e">
        <f t="shared" si="9"/>
        <v>#N/A</v>
      </c>
      <c r="N346" s="68" t="e">
        <f ca="1">M346*$M$27+$M$26</f>
        <v>#N/A</v>
      </c>
      <c r="O346" s="42" t="str">
        <f>IFERROR((IF(A346="Kuchenbildung",2/$M$27^2*(N346-$M$26),"")),#N/A)</f>
        <v/>
      </c>
    </row>
    <row r="347" spans="1:15" ht="15" x14ac:dyDescent="0.25">
      <c r="A347"/>
      <c r="B347" s="69"/>
      <c r="C347"/>
      <c r="D347" s="69"/>
      <c r="E347"/>
      <c r="H347" s="42" t="str">
        <f t="shared" si="8"/>
        <v/>
      </c>
      <c r="I347" s="36" t="str">
        <f>IF(A347="Entfeuchtung",C347-($M$47*D347^$M$48),"")</f>
        <v/>
      </c>
      <c r="J347" s="36" t="str">
        <f>IF(A347="Entfeuchtung",($D$41-$M$6+$M$55-I347)/($D$41-$D$42+$M$55-I347)*100,"")</f>
        <v/>
      </c>
      <c r="K347" s="36" t="str">
        <f>IF(A347="Kuchenbildung",(C347-$M$10)/$D$18*1000,"")</f>
        <v/>
      </c>
      <c r="L347" s="36" t="str">
        <f>IF(A347="Kuchenbildung",IF(AND(ROW(L347)&gt;=($M$56+$M$51),ROW(L347)&lt;=($M$57-$M$52)),K347,#N/A),"")</f>
        <v/>
      </c>
      <c r="M347" s="36" t="e">
        <f t="shared" si="9"/>
        <v>#N/A</v>
      </c>
      <c r="N347" s="68" t="e">
        <f ca="1">M347*$M$27+$M$26</f>
        <v>#N/A</v>
      </c>
      <c r="O347" s="42" t="str">
        <f>IFERROR((IF(A347="Kuchenbildung",2/$M$27^2*(N347-$M$26),"")),#N/A)</f>
        <v/>
      </c>
    </row>
    <row r="348" spans="1:15" ht="15" x14ac:dyDescent="0.25">
      <c r="A348"/>
      <c r="B348" s="69"/>
      <c r="C348"/>
      <c r="D348" s="69"/>
      <c r="E348"/>
      <c r="H348" s="42" t="str">
        <f t="shared" si="8"/>
        <v/>
      </c>
      <c r="I348" s="36" t="str">
        <f>IF(A348="Entfeuchtung",C348-($M$47*D348^$M$48),"")</f>
        <v/>
      </c>
      <c r="J348" s="36" t="str">
        <f>IF(A348="Entfeuchtung",($D$41-$M$6+$M$55-I348)/($D$41-$D$42+$M$55-I348)*100,"")</f>
        <v/>
      </c>
      <c r="K348" s="36" t="str">
        <f>IF(A348="Kuchenbildung",(C348-$M$10)/$D$18*1000,"")</f>
        <v/>
      </c>
      <c r="L348" s="36" t="str">
        <f>IF(A348="Kuchenbildung",IF(AND(ROW(L348)&gt;=($M$56+$M$51),ROW(L348)&lt;=($M$57-$M$52)),K348,#N/A),"")</f>
        <v/>
      </c>
      <c r="M348" s="36" t="e">
        <f t="shared" si="9"/>
        <v>#N/A</v>
      </c>
      <c r="N348" s="68" t="e">
        <f ca="1">M348*$M$27+$M$26</f>
        <v>#N/A</v>
      </c>
      <c r="O348" s="42" t="str">
        <f>IFERROR((IF(A348="Kuchenbildung",2/$M$27^2*(N348-$M$26),"")),#N/A)</f>
        <v/>
      </c>
    </row>
    <row r="349" spans="1:15" ht="15" x14ac:dyDescent="0.25">
      <c r="A349"/>
      <c r="B349" s="69"/>
      <c r="C349"/>
      <c r="D349" s="69"/>
      <c r="E349"/>
      <c r="H349" s="42" t="str">
        <f t="shared" si="8"/>
        <v/>
      </c>
      <c r="I349" s="36" t="str">
        <f>IF(A349="Entfeuchtung",C349-($M$47*D349^$M$48),"")</f>
        <v/>
      </c>
      <c r="J349" s="36" t="str">
        <f>IF(A349="Entfeuchtung",($D$41-$M$6+$M$55-I349)/($D$41-$D$42+$M$55-I349)*100,"")</f>
        <v/>
      </c>
      <c r="K349" s="36" t="str">
        <f>IF(A349="Kuchenbildung",(C349-$M$10)/$D$18*1000,"")</f>
        <v/>
      </c>
      <c r="L349" s="36" t="str">
        <f>IF(A349="Kuchenbildung",IF(AND(ROW(L349)&gt;=($M$56+$M$51),ROW(L349)&lt;=($M$57-$M$52)),K349,#N/A),"")</f>
        <v/>
      </c>
      <c r="M349" s="36" t="e">
        <f t="shared" si="9"/>
        <v>#N/A</v>
      </c>
      <c r="N349" s="68" t="e">
        <f ca="1">M349*$M$27+$M$26</f>
        <v>#N/A</v>
      </c>
      <c r="O349" s="42" t="str">
        <f>IFERROR((IF(A349="Kuchenbildung",2/$M$27^2*(N349-$M$26),"")),#N/A)</f>
        <v/>
      </c>
    </row>
    <row r="350" spans="1:15" ht="15" x14ac:dyDescent="0.25">
      <c r="A350"/>
      <c r="B350" s="69"/>
      <c r="C350"/>
      <c r="D350" s="69"/>
      <c r="E350"/>
      <c r="H350" s="42" t="str">
        <f t="shared" si="8"/>
        <v/>
      </c>
      <c r="I350" s="36" t="str">
        <f>IF(A350="Entfeuchtung",C350-($M$47*D350^$M$48),"")</f>
        <v/>
      </c>
      <c r="J350" s="36" t="str">
        <f>IF(A350="Entfeuchtung",($D$41-$M$6+$M$55-I350)/($D$41-$D$42+$M$55-I350)*100,"")</f>
        <v/>
      </c>
      <c r="K350" s="36" t="str">
        <f>IF(A350="Kuchenbildung",(C350-$M$10)/$D$18*1000,"")</f>
        <v/>
      </c>
      <c r="L350" s="36" t="str">
        <f>IF(A350="Kuchenbildung",IF(AND(ROW(L350)&gt;=($M$56+$M$51),ROW(L350)&lt;=($M$57-$M$52)),K350,#N/A),"")</f>
        <v/>
      </c>
      <c r="M350" s="36" t="e">
        <f t="shared" si="9"/>
        <v>#N/A</v>
      </c>
      <c r="N350" s="68" t="e">
        <f ca="1">M350*$M$27+$M$26</f>
        <v>#N/A</v>
      </c>
      <c r="O350" s="42" t="str">
        <f>IFERROR((IF(A350="Kuchenbildung",2/$M$27^2*(N350-$M$26),"")),#N/A)</f>
        <v/>
      </c>
    </row>
    <row r="351" spans="1:15" ht="15" x14ac:dyDescent="0.25">
      <c r="A351"/>
      <c r="B351" s="69"/>
      <c r="C351"/>
      <c r="D351" s="69"/>
      <c r="E351"/>
      <c r="H351" s="42" t="str">
        <f t="shared" si="8"/>
        <v/>
      </c>
      <c r="I351" s="36" t="str">
        <f>IF(A351="Entfeuchtung",C351-($M$47*D351^$M$48),"")</f>
        <v/>
      </c>
      <c r="J351" s="36" t="str">
        <f>IF(A351="Entfeuchtung",($D$41-$M$6+$M$55-I351)/($D$41-$D$42+$M$55-I351)*100,"")</f>
        <v/>
      </c>
      <c r="K351" s="36" t="str">
        <f>IF(A351="Kuchenbildung",(C351-$M$10)/$D$18*1000,"")</f>
        <v/>
      </c>
      <c r="L351" s="36" t="str">
        <f>IF(A351="Kuchenbildung",IF(AND(ROW(L351)&gt;=($M$56+$M$51),ROW(L351)&lt;=($M$57-$M$52)),K351,#N/A),"")</f>
        <v/>
      </c>
      <c r="M351" s="36" t="e">
        <f t="shared" si="9"/>
        <v>#N/A</v>
      </c>
      <c r="N351" s="68" t="e">
        <f ca="1">M351*$M$27+$M$26</f>
        <v>#N/A</v>
      </c>
      <c r="O351" s="42" t="str">
        <f>IFERROR((IF(A351="Kuchenbildung",2/$M$27^2*(N351-$M$26),"")),#N/A)</f>
        <v/>
      </c>
    </row>
    <row r="352" spans="1:15" ht="15" x14ac:dyDescent="0.25">
      <c r="A352"/>
      <c r="B352" s="69"/>
      <c r="C352"/>
      <c r="D352" s="69"/>
      <c r="E352"/>
      <c r="H352" s="42" t="str">
        <f t="shared" si="8"/>
        <v/>
      </c>
      <c r="I352" s="36" t="str">
        <f>IF(A352="Entfeuchtung",C352-($M$47*D352^$M$48),"")</f>
        <v/>
      </c>
      <c r="J352" s="36" t="str">
        <f>IF(A352="Entfeuchtung",($D$41-$M$6+$M$55-I352)/($D$41-$D$42+$M$55-I352)*100,"")</f>
        <v/>
      </c>
      <c r="K352" s="36" t="str">
        <f>IF(A352="Kuchenbildung",(C352-$M$10)/$D$18*1000,"")</f>
        <v/>
      </c>
      <c r="L352" s="36" t="str">
        <f>IF(A352="Kuchenbildung",IF(AND(ROW(L352)&gt;=($M$56+$M$51),ROW(L352)&lt;=($M$57-$M$52)),K352,#N/A),"")</f>
        <v/>
      </c>
      <c r="M352" s="36" t="e">
        <f t="shared" si="9"/>
        <v>#N/A</v>
      </c>
      <c r="N352" s="68" t="e">
        <f ca="1">M352*$M$27+$M$26</f>
        <v>#N/A</v>
      </c>
      <c r="O352" s="42" t="str">
        <f>IFERROR((IF(A352="Kuchenbildung",2/$M$27^2*(N352-$M$26),"")),#N/A)</f>
        <v/>
      </c>
    </row>
    <row r="353" spans="1:15" ht="15" x14ac:dyDescent="0.25">
      <c r="A353"/>
      <c r="B353" s="69"/>
      <c r="C353"/>
      <c r="D353" s="69"/>
      <c r="E353"/>
      <c r="H353" s="42" t="str">
        <f t="shared" si="8"/>
        <v/>
      </c>
      <c r="I353" s="36" t="str">
        <f>IF(A353="Entfeuchtung",C353-($M$47*D353^$M$48),"")</f>
        <v/>
      </c>
      <c r="J353" s="36" t="str">
        <f>IF(A353="Entfeuchtung",($D$41-$M$6+$M$55-I353)/($D$41-$D$42+$M$55-I353)*100,"")</f>
        <v/>
      </c>
      <c r="K353" s="36" t="str">
        <f>IF(A353="Kuchenbildung",(C353-$M$10)/$D$18*1000,"")</f>
        <v/>
      </c>
      <c r="L353" s="36" t="str">
        <f>IF(A353="Kuchenbildung",IF(AND(ROW(L353)&gt;=($M$56+$M$51),ROW(L353)&lt;=($M$57-$M$52)),K353,#N/A),"")</f>
        <v/>
      </c>
      <c r="M353" s="36" t="e">
        <f t="shared" si="9"/>
        <v>#N/A</v>
      </c>
      <c r="N353" s="68" t="e">
        <f ca="1">M353*$M$27+$M$26</f>
        <v>#N/A</v>
      </c>
      <c r="O353" s="42" t="str">
        <f>IFERROR((IF(A353="Kuchenbildung",2/$M$27^2*(N353-$M$26),"")),#N/A)</f>
        <v/>
      </c>
    </row>
    <row r="354" spans="1:15" ht="15" x14ac:dyDescent="0.25">
      <c r="A354"/>
      <c r="B354" s="69"/>
      <c r="C354"/>
      <c r="D354" s="69"/>
      <c r="E354"/>
      <c r="H354" s="42" t="str">
        <f t="shared" si="8"/>
        <v/>
      </c>
      <c r="I354" s="36" t="str">
        <f>IF(A354="Entfeuchtung",C354-($M$47*D354^$M$48),"")</f>
        <v/>
      </c>
      <c r="J354" s="36" t="str">
        <f>IF(A354="Entfeuchtung",($D$41-$M$6+$M$55-I354)/($D$41-$D$42+$M$55-I354)*100,"")</f>
        <v/>
      </c>
      <c r="K354" s="36" t="str">
        <f>IF(A354="Kuchenbildung",(C354-$M$10)/$D$18*1000,"")</f>
        <v/>
      </c>
      <c r="L354" s="36" t="str">
        <f>IF(A354="Kuchenbildung",IF(AND(ROW(L354)&gt;=($M$56+$M$51),ROW(L354)&lt;=($M$57-$M$52)),K354,#N/A),"")</f>
        <v/>
      </c>
      <c r="M354" s="36" t="e">
        <f t="shared" si="9"/>
        <v>#N/A</v>
      </c>
      <c r="N354" s="68" t="e">
        <f ca="1">M354*$M$27+$M$26</f>
        <v>#N/A</v>
      </c>
      <c r="O354" s="42" t="str">
        <f>IFERROR((IF(A354="Kuchenbildung",2/$M$27^2*(N354-$M$26),"")),#N/A)</f>
        <v/>
      </c>
    </row>
    <row r="355" spans="1:15" ht="15" x14ac:dyDescent="0.25">
      <c r="B355" s="69"/>
      <c r="D355" s="69"/>
      <c r="H355" s="42" t="str">
        <f t="shared" si="8"/>
        <v/>
      </c>
      <c r="I355" s="36" t="str">
        <f>IF(A355="Entfeuchtung",C355-($M$47*D355^$M$48),"")</f>
        <v/>
      </c>
      <c r="J355" s="36" t="str">
        <f>IF(A355="Entfeuchtung",($D$41-$M$6+$M$55-I355)/($D$41-$D$42+$M$55-I355)*100,"")</f>
        <v/>
      </c>
      <c r="K355" s="36" t="str">
        <f>IF(A355="Kuchenbildung",(C355-$M$10)/$D$18*1000,"")</f>
        <v/>
      </c>
      <c r="L355" s="36" t="str">
        <f>IF(A355="Kuchenbildung",IF(AND(ROW(L355)&gt;=($M$56+$M$51),ROW(L355)&lt;=($M$57-$M$52)),K355,#N/A),"")</f>
        <v/>
      </c>
      <c r="M355" s="36" t="e">
        <f t="shared" si="9"/>
        <v>#N/A</v>
      </c>
      <c r="N355" s="68" t="e">
        <f ca="1">M355*$M$27+$M$26</f>
        <v>#N/A</v>
      </c>
      <c r="O355" s="42" t="str">
        <f>IFERROR((IF(A355="Kuchenbildung",2/$M$27^2*(N355-$M$26),"")),#N/A)</f>
        <v/>
      </c>
    </row>
    <row r="356" spans="1:15" ht="15" x14ac:dyDescent="0.25">
      <c r="B356" s="69"/>
      <c r="D356" s="69"/>
      <c r="H356" s="42" t="str">
        <f t="shared" si="8"/>
        <v/>
      </c>
      <c r="I356" s="36" t="str">
        <f>IF(A356="Entfeuchtung",C356-($M$47*D356^$M$48),"")</f>
        <v/>
      </c>
      <c r="J356" s="36" t="str">
        <f>IF(A356="Entfeuchtung",($D$41-$M$6+$M$55-I356)/($D$41-$D$42+$M$55-I356)*100,"")</f>
        <v/>
      </c>
      <c r="K356" s="36" t="str">
        <f>IF(A356="Kuchenbildung",(C356-$M$10)/$D$18*1000,"")</f>
        <v/>
      </c>
      <c r="L356" s="36" t="str">
        <f>IF(A356="Kuchenbildung",IF(AND(ROW(L356)&gt;=($M$56+$M$51),ROW(L356)&lt;=($M$57-$M$52)),K356,#N/A),"")</f>
        <v/>
      </c>
      <c r="M356" s="36" t="e">
        <f t="shared" si="9"/>
        <v>#N/A</v>
      </c>
      <c r="N356" s="68" t="e">
        <f ca="1">M356*$M$27+$M$26</f>
        <v>#N/A</v>
      </c>
      <c r="O356" s="42" t="str">
        <f>IFERROR((IF(A356="Kuchenbildung",2/$M$27^2*(N356-$M$26),"")),#N/A)</f>
        <v/>
      </c>
    </row>
    <row r="357" spans="1:15" ht="15" x14ac:dyDescent="0.25">
      <c r="B357" s="69"/>
      <c r="D357" s="69"/>
      <c r="H357" s="42" t="str">
        <f t="shared" si="8"/>
        <v/>
      </c>
      <c r="I357" s="36" t="str">
        <f>IF(A357="Entfeuchtung",C357-($M$47*D357^$M$48),"")</f>
        <v/>
      </c>
      <c r="J357" s="36" t="str">
        <f>IF(A357="Entfeuchtung",($D$41-$M$6+$M$55-I357)/($D$41-$D$42+$M$55-I357)*100,"")</f>
        <v/>
      </c>
      <c r="K357" s="36" t="str">
        <f>IF(A357="Kuchenbildung",(C357-$M$10)/$D$18*1000,"")</f>
        <v/>
      </c>
      <c r="L357" s="36" t="str">
        <f>IF(A357="Kuchenbildung",IF(AND(ROW(L357)&gt;=($M$56+$M$51),ROW(L357)&lt;=($M$57-$M$52)),K357,#N/A),"")</f>
        <v/>
      </c>
      <c r="M357" s="36" t="e">
        <f t="shared" si="9"/>
        <v>#N/A</v>
      </c>
      <c r="N357" s="68" t="e">
        <f ca="1">M357*$M$27+$M$26</f>
        <v>#N/A</v>
      </c>
      <c r="O357" s="42" t="str">
        <f>IFERROR((IF(A357="Kuchenbildung",2/$M$27^2*(N357-$M$26),"")),#N/A)</f>
        <v/>
      </c>
    </row>
    <row r="358" spans="1:15" ht="15" x14ac:dyDescent="0.25">
      <c r="B358" s="69"/>
      <c r="D358" s="69"/>
      <c r="H358" s="42" t="str">
        <f t="shared" si="8"/>
        <v/>
      </c>
      <c r="I358" s="36" t="str">
        <f>IF(A358="Entfeuchtung",C358-($M$47*D358^$M$48),"")</f>
        <v/>
      </c>
      <c r="J358" s="36" t="str">
        <f>IF(A358="Entfeuchtung",($D$41-$M$6+$M$55-I358)/($D$41-$D$42+$M$55-I358)*100,"")</f>
        <v/>
      </c>
      <c r="K358" s="36" t="str">
        <f>IF(A358="Kuchenbildung",(C358-$M$10)/$D$18*1000,"")</f>
        <v/>
      </c>
      <c r="L358" s="36" t="str">
        <f>IF(A358="Kuchenbildung",IF(AND(ROW(L358)&gt;=($M$56+$M$51),ROW(L358)&lt;=($M$57-$M$52)),K358,#N/A),"")</f>
        <v/>
      </c>
      <c r="M358" s="36" t="e">
        <f t="shared" si="9"/>
        <v>#N/A</v>
      </c>
      <c r="N358" s="68" t="e">
        <f ca="1">M358*$M$27+$M$26</f>
        <v>#N/A</v>
      </c>
      <c r="O358" s="42" t="str">
        <f>IFERROR((IF(A358="Kuchenbildung",2/$M$27^2*(N358-$M$26),"")),#N/A)</f>
        <v/>
      </c>
    </row>
    <row r="359" spans="1:15" ht="15" x14ac:dyDescent="0.25">
      <c r="B359" s="69"/>
      <c r="D359" s="69"/>
      <c r="H359" s="42" t="str">
        <f t="shared" si="8"/>
        <v/>
      </c>
      <c r="I359" s="36" t="str">
        <f>IF(A359="Entfeuchtung",C359-($M$47*D359^$M$48),"")</f>
        <v/>
      </c>
      <c r="J359" s="36" t="str">
        <f>IF(A359="Entfeuchtung",($D$41-$M$6+$M$55-I359)/($D$41-$D$42+$M$55-I359)*100,"")</f>
        <v/>
      </c>
      <c r="K359" s="36" t="str">
        <f>IF(A359="Kuchenbildung",(C359-$M$10)/$D$18*1000,"")</f>
        <v/>
      </c>
      <c r="L359" s="36" t="str">
        <f>IF(A359="Kuchenbildung",IF(AND(ROW(L359)&gt;=($M$56+$M$51),ROW(L359)&lt;=($M$57-$M$52)),K359,#N/A),"")</f>
        <v/>
      </c>
      <c r="M359" s="36" t="e">
        <f t="shared" si="9"/>
        <v>#N/A</v>
      </c>
      <c r="N359" s="68" t="e">
        <f ca="1">M359*$M$27+$M$26</f>
        <v>#N/A</v>
      </c>
      <c r="O359" s="42" t="str">
        <f>IFERROR((IF(A359="Kuchenbildung",2/$M$27^2*(N359-$M$26),"")),#N/A)</f>
        <v/>
      </c>
    </row>
    <row r="360" spans="1:15" ht="15" x14ac:dyDescent="0.25">
      <c r="B360" s="69"/>
      <c r="D360" s="69"/>
      <c r="H360" s="42" t="str">
        <f t="shared" si="8"/>
        <v/>
      </c>
      <c r="I360" s="36" t="str">
        <f>IF(A360="Entfeuchtung",C360-($M$47*D360^$M$48),"")</f>
        <v/>
      </c>
      <c r="J360" s="36" t="str">
        <f>IF(A360="Entfeuchtung",($D$41-$M$6+$M$55-I360)/($D$41-$D$42+$M$55-I360)*100,"")</f>
        <v/>
      </c>
      <c r="K360" s="36" t="str">
        <f>IF(A360="Kuchenbildung",(C360-$M$10)/$D$18*1000,"")</f>
        <v/>
      </c>
      <c r="L360" s="36" t="str">
        <f>IF(A360="Kuchenbildung",IF(AND(ROW(L360)&gt;=($M$56+$M$51),ROW(L360)&lt;=($M$57-$M$52)),K360,#N/A),"")</f>
        <v/>
      </c>
      <c r="M360" s="36" t="e">
        <f t="shared" si="9"/>
        <v>#N/A</v>
      </c>
      <c r="N360" s="68" t="e">
        <f ca="1">M360*$M$27+$M$26</f>
        <v>#N/A</v>
      </c>
      <c r="O360" s="42" t="str">
        <f>IFERROR((IF(A360="Kuchenbildung",2/$M$27^2*(N360-$M$26),"")),#N/A)</f>
        <v/>
      </c>
    </row>
    <row r="361" spans="1:15" ht="15" x14ac:dyDescent="0.25">
      <c r="B361" s="69"/>
      <c r="D361" s="69"/>
      <c r="H361" s="42" t="str">
        <f t="shared" si="8"/>
        <v/>
      </c>
      <c r="I361" s="36" t="str">
        <f>IF(A361="Entfeuchtung",C361-($M$47*D361^$M$48),"")</f>
        <v/>
      </c>
      <c r="J361" s="36" t="str">
        <f>IF(A361="Entfeuchtung",($D$41-$M$6+$M$55-I361)/($D$41-$D$42+$M$55-I361)*100,"")</f>
        <v/>
      </c>
      <c r="K361" s="36" t="str">
        <f>IF(A361="Kuchenbildung",(C361-$M$10)/$D$18*1000,"")</f>
        <v/>
      </c>
      <c r="L361" s="36" t="str">
        <f>IF(A361="Kuchenbildung",IF(AND(ROW(L361)&gt;=($M$56+$M$51),ROW(L361)&lt;=($M$57-$M$52)),K361,#N/A),"")</f>
        <v/>
      </c>
      <c r="M361" s="36" t="e">
        <f t="shared" si="9"/>
        <v>#N/A</v>
      </c>
      <c r="N361" s="68" t="e">
        <f ca="1">M361*$M$27+$M$26</f>
        <v>#N/A</v>
      </c>
      <c r="O361" s="42" t="str">
        <f>IFERROR((IF(A361="Kuchenbildung",2/$M$27^2*(N361-$M$26),"")),#N/A)</f>
        <v/>
      </c>
    </row>
    <row r="362" spans="1:15" ht="15" x14ac:dyDescent="0.25">
      <c r="B362" s="69"/>
      <c r="D362" s="69"/>
      <c r="H362" s="42" t="str">
        <f t="shared" si="8"/>
        <v/>
      </c>
      <c r="I362" s="36" t="str">
        <f>IF(A362="Entfeuchtung",C362-($M$47*D362^$M$48),"")</f>
        <v/>
      </c>
      <c r="J362" s="36" t="str">
        <f>IF(A362="Entfeuchtung",($D$41-$M$6+$M$55-I362)/($D$41-$D$42+$M$55-I362)*100,"")</f>
        <v/>
      </c>
      <c r="K362" s="36" t="str">
        <f>IF(A362="Kuchenbildung",(C362-$M$10)/$D$18*1000,"")</f>
        <v/>
      </c>
      <c r="L362" s="36" t="str">
        <f>IF(A362="Kuchenbildung",IF(AND(ROW(L362)&gt;=($M$56+$M$51),ROW(L362)&lt;=($M$57-$M$52)),K362,#N/A),"")</f>
        <v/>
      </c>
      <c r="M362" s="36" t="e">
        <f t="shared" si="9"/>
        <v>#N/A</v>
      </c>
      <c r="N362" s="68" t="e">
        <f ca="1">M362*$M$27+$M$26</f>
        <v>#N/A</v>
      </c>
      <c r="O362" s="42" t="str">
        <f>IFERROR((IF(A362="Kuchenbildung",2/$M$27^2*(N362-$M$26),"")),#N/A)</f>
        <v/>
      </c>
    </row>
    <row r="363" spans="1:15" ht="15" x14ac:dyDescent="0.25">
      <c r="B363" s="69"/>
      <c r="D363" s="69"/>
      <c r="H363" s="42" t="str">
        <f t="shared" si="8"/>
        <v/>
      </c>
      <c r="I363" s="36" t="str">
        <f>IF(A363="Entfeuchtung",C363-($M$47*D363^$M$48),"")</f>
        <v/>
      </c>
      <c r="J363" s="36" t="str">
        <f>IF(A363="Entfeuchtung",($D$41-$M$6+$M$55-I363)/($D$41-$D$42+$M$55-I363)*100,"")</f>
        <v/>
      </c>
      <c r="K363" s="36" t="str">
        <f>IF(A363="Kuchenbildung",(C363-$M$10)/$D$18*1000,"")</f>
        <v/>
      </c>
      <c r="L363" s="36" t="str">
        <f>IF(A363="Kuchenbildung",IF(AND(ROW(L363)&gt;=($M$56+$M$51),ROW(L363)&lt;=($M$57-$M$52)),K363,#N/A),"")</f>
        <v/>
      </c>
      <c r="M363" s="36" t="e">
        <f t="shared" si="9"/>
        <v>#N/A</v>
      </c>
      <c r="N363" s="68" t="e">
        <f ca="1">M363*$M$27+$M$26</f>
        <v>#N/A</v>
      </c>
      <c r="O363" s="42" t="str">
        <f>IFERROR((IF(A363="Kuchenbildung",2/$M$27^2*(N363-$M$26),"")),#N/A)</f>
        <v/>
      </c>
    </row>
    <row r="364" spans="1:15" ht="15" x14ac:dyDescent="0.25">
      <c r="B364" s="69"/>
      <c r="D364" s="69"/>
      <c r="H364" s="42" t="str">
        <f t="shared" si="8"/>
        <v/>
      </c>
      <c r="I364" s="36" t="str">
        <f>IF(A364="Entfeuchtung",C364-($M$47*D364^$M$48),"")</f>
        <v/>
      </c>
      <c r="J364" s="36" t="str">
        <f>IF(A364="Entfeuchtung",($D$41-$M$6+$M$55-I364)/($D$41-$D$42+$M$55-I364)*100,"")</f>
        <v/>
      </c>
      <c r="K364" s="36" t="str">
        <f>IF(A364="Kuchenbildung",(C364-$M$10)/$D$18*1000,"")</f>
        <v/>
      </c>
      <c r="L364" s="36" t="str">
        <f>IF(A364="Kuchenbildung",IF(AND(ROW(L364)&gt;=($M$56+$M$51),ROW(L364)&lt;=($M$57-$M$52)),K364,#N/A),"")</f>
        <v/>
      </c>
      <c r="M364" s="36" t="e">
        <f t="shared" si="9"/>
        <v>#N/A</v>
      </c>
      <c r="N364" s="68" t="e">
        <f ca="1">M364*$M$27+$M$26</f>
        <v>#N/A</v>
      </c>
      <c r="O364" s="42" t="str">
        <f>IFERROR((IF(A364="Kuchenbildung",2/$M$27^2*(N364-$M$26),"")),#N/A)</f>
        <v/>
      </c>
    </row>
    <row r="365" spans="1:15" ht="15" x14ac:dyDescent="0.25">
      <c r="B365" s="69"/>
      <c r="D365" s="69"/>
      <c r="H365" s="42" t="str">
        <f t="shared" si="8"/>
        <v/>
      </c>
      <c r="I365" s="36" t="str">
        <f>IF(A365="Entfeuchtung",C365-($M$47*D365^$M$48),"")</f>
        <v/>
      </c>
      <c r="J365" s="36" t="str">
        <f>IF(A365="Entfeuchtung",($D$41-$M$6+$M$55-I365)/($D$41-$D$42+$M$55-I365)*100,"")</f>
        <v/>
      </c>
      <c r="K365" s="36" t="str">
        <f>IF(A365="Kuchenbildung",(C365-$M$10)/$D$18*1000,"")</f>
        <v/>
      </c>
      <c r="L365" s="36" t="str">
        <f>IF(A365="Kuchenbildung",IF(AND(ROW(L365)&gt;=($M$56+$M$51),ROW(L365)&lt;=($M$57-$M$52)),K365,#N/A),"")</f>
        <v/>
      </c>
      <c r="M365" s="36" t="e">
        <f t="shared" si="9"/>
        <v>#N/A</v>
      </c>
      <c r="N365" s="68" t="e">
        <f ca="1">M365*$M$27+$M$26</f>
        <v>#N/A</v>
      </c>
      <c r="O365" s="42" t="str">
        <f>IFERROR((IF(A365="Kuchenbildung",2/$M$27^2*(N365-$M$26),"")),#N/A)</f>
        <v/>
      </c>
    </row>
    <row r="366" spans="1:15" ht="15" x14ac:dyDescent="0.25">
      <c r="B366" s="69"/>
      <c r="D366" s="69"/>
      <c r="H366" s="42" t="str">
        <f t="shared" si="8"/>
        <v/>
      </c>
      <c r="I366" s="36" t="str">
        <f>IF(A366="Entfeuchtung",C366-($M$47*D366^$M$48),"")</f>
        <v/>
      </c>
      <c r="J366" s="36" t="str">
        <f>IF(A366="Entfeuchtung",($D$41-$M$6+$M$55-I366)/($D$41-$D$42+$M$55-I366)*100,"")</f>
        <v/>
      </c>
      <c r="K366" s="36" t="str">
        <f>IF(A366="Kuchenbildung",(C366-$M$10)/$D$18*1000,"")</f>
        <v/>
      </c>
      <c r="L366" s="36" t="str">
        <f>IF(A366="Kuchenbildung",IF(AND(ROW(L366)&gt;=($M$56+$M$51),ROW(L366)&lt;=($M$57-$M$52)),K366,#N/A),"")</f>
        <v/>
      </c>
      <c r="M366" s="36" t="e">
        <f t="shared" si="9"/>
        <v>#N/A</v>
      </c>
      <c r="N366" s="68" t="e">
        <f ca="1">M366*$M$27+$M$26</f>
        <v>#N/A</v>
      </c>
      <c r="O366" s="42" t="str">
        <f>IFERROR((IF(A366="Kuchenbildung",2/$M$27^2*(N366-$M$26),"")),#N/A)</f>
        <v/>
      </c>
    </row>
    <row r="367" spans="1:15" ht="15" x14ac:dyDescent="0.25">
      <c r="B367" s="69"/>
      <c r="D367" s="69"/>
      <c r="H367" s="42" t="str">
        <f t="shared" si="8"/>
        <v/>
      </c>
      <c r="I367" s="36" t="str">
        <f>IF(A367="Entfeuchtung",C367-($M$47*D367^$M$48),"")</f>
        <v/>
      </c>
      <c r="J367" s="36" t="str">
        <f>IF(A367="Entfeuchtung",($D$41-$M$6+$M$55-I367)/($D$41-$D$42+$M$55-I367)*100,"")</f>
        <v/>
      </c>
      <c r="K367" s="36" t="str">
        <f>IF(A367="Kuchenbildung",(C367-$M$10)/$D$18*1000,"")</f>
        <v/>
      </c>
      <c r="L367" s="36" t="str">
        <f>IF(A367="Kuchenbildung",IF(AND(ROW(L367)&gt;=($M$56+$M$51),ROW(L367)&lt;=($M$57-$M$52)),K367,#N/A),"")</f>
        <v/>
      </c>
      <c r="M367" s="36" t="e">
        <f t="shared" si="9"/>
        <v>#N/A</v>
      </c>
      <c r="N367" s="68" t="e">
        <f ca="1">M367*$M$27+$M$26</f>
        <v>#N/A</v>
      </c>
      <c r="O367" s="42" t="str">
        <f>IFERROR((IF(A367="Kuchenbildung",2/$M$27^2*(N367-$M$26),"")),#N/A)</f>
        <v/>
      </c>
    </row>
    <row r="368" spans="1:15" ht="15" x14ac:dyDescent="0.25">
      <c r="B368" s="69"/>
      <c r="D368" s="69"/>
      <c r="H368" s="42" t="str">
        <f t="shared" si="8"/>
        <v/>
      </c>
      <c r="I368" s="36" t="str">
        <f>IF(A368="Entfeuchtung",C368-($M$47*D368^$M$48),"")</f>
        <v/>
      </c>
      <c r="J368" s="36" t="str">
        <f>IF(A368="Entfeuchtung",($D$41-$M$6+$M$55-I368)/($D$41-$D$42+$M$55-I368)*100,"")</f>
        <v/>
      </c>
      <c r="K368" s="36" t="str">
        <f>IF(A368="Kuchenbildung",(C368-$M$10)/$D$18*1000,"")</f>
        <v/>
      </c>
      <c r="L368" s="36" t="str">
        <f>IF(A368="Kuchenbildung",IF(AND(ROW(L368)&gt;=($M$56+$M$51),ROW(L368)&lt;=($M$57-$M$52)),K368,#N/A),"")</f>
        <v/>
      </c>
      <c r="M368" s="36" t="e">
        <f t="shared" si="9"/>
        <v>#N/A</v>
      </c>
      <c r="N368" s="68" t="e">
        <f ca="1">M368*$M$27+$M$26</f>
        <v>#N/A</v>
      </c>
      <c r="O368" s="42" t="str">
        <f>IFERROR((IF(A368="Kuchenbildung",2/$M$27^2*(N368-$M$26),"")),#N/A)</f>
        <v/>
      </c>
    </row>
    <row r="369" spans="2:15" ht="15" x14ac:dyDescent="0.25">
      <c r="B369" s="69"/>
      <c r="D369" s="69"/>
      <c r="H369" s="42" t="str">
        <f t="shared" si="8"/>
        <v/>
      </c>
      <c r="I369" s="36" t="str">
        <f>IF(A369="Entfeuchtung",C369-($M$47*D369^$M$48),"")</f>
        <v/>
      </c>
      <c r="J369" s="36" t="str">
        <f>IF(A369="Entfeuchtung",($D$41-$M$6+$M$55-I369)/($D$41-$D$42+$M$55-I369)*100,"")</f>
        <v/>
      </c>
      <c r="K369" s="36" t="str">
        <f>IF(A369="Kuchenbildung",(C369-$M$10)/$D$18*1000,"")</f>
        <v/>
      </c>
      <c r="L369" s="36" t="str">
        <f>IF(A369="Kuchenbildung",IF(AND(ROW(L369)&gt;=($M$56+$M$51),ROW(L369)&lt;=($M$57-$M$52)),K369,#N/A),"")</f>
        <v/>
      </c>
      <c r="M369" s="36" t="e">
        <f t="shared" si="9"/>
        <v>#N/A</v>
      </c>
      <c r="N369" s="68" t="e">
        <f ca="1">M369*$M$27+$M$26</f>
        <v>#N/A</v>
      </c>
      <c r="O369" s="42" t="str">
        <f>IFERROR((IF(A369="Kuchenbildung",2/$M$27^2*(N369-$M$26),"")),#N/A)</f>
        <v/>
      </c>
    </row>
    <row r="370" spans="2:15" ht="15" x14ac:dyDescent="0.25">
      <c r="B370" s="69"/>
      <c r="D370" s="69"/>
      <c r="H370" s="42" t="str">
        <f t="shared" si="8"/>
        <v/>
      </c>
      <c r="I370" s="36" t="str">
        <f>IF(A370="Entfeuchtung",C370-($M$47*D370^$M$48),"")</f>
        <v/>
      </c>
      <c r="J370" s="36" t="str">
        <f>IF(A370="Entfeuchtung",($D$41-$M$6+$M$55-I370)/($D$41-$D$42+$M$55-I370)*100,"")</f>
        <v/>
      </c>
      <c r="K370" s="36" t="str">
        <f>IF(A370="Kuchenbildung",(C370-$M$10)/$D$18*1000,"")</f>
        <v/>
      </c>
      <c r="L370" s="36" t="str">
        <f>IF(A370="Kuchenbildung",IF(AND(ROW(L370)&gt;=($M$56+$M$51),ROW(L370)&lt;=($M$57-$M$52)),K370,#N/A),"")</f>
        <v/>
      </c>
      <c r="M370" s="36" t="e">
        <f t="shared" si="9"/>
        <v>#N/A</v>
      </c>
      <c r="N370" s="68" t="e">
        <f ca="1">M370*$M$27+$M$26</f>
        <v>#N/A</v>
      </c>
      <c r="O370" s="42" t="str">
        <f>IFERROR((IF(A370="Kuchenbildung",2/$M$27^2*(N370-$M$26),"")),#N/A)</f>
        <v/>
      </c>
    </row>
    <row r="371" spans="2:15" ht="15" x14ac:dyDescent="0.25">
      <c r="B371" s="69"/>
      <c r="D371" s="69"/>
      <c r="H371" s="42" t="str">
        <f t="shared" si="8"/>
        <v/>
      </c>
      <c r="I371" s="36" t="str">
        <f>IF(A371="Entfeuchtung",C371-($M$47*D371^$M$48),"")</f>
        <v/>
      </c>
      <c r="J371" s="36" t="str">
        <f>IF(A371="Entfeuchtung",($D$41-$M$6+$M$55-I371)/($D$41-$D$42+$M$55-I371)*100,"")</f>
        <v/>
      </c>
      <c r="K371" s="36" t="str">
        <f>IF(A371="Kuchenbildung",(C371-$M$10)/$D$18*1000,"")</f>
        <v/>
      </c>
      <c r="L371" s="36" t="str">
        <f>IF(A371="Kuchenbildung",IF(AND(ROW(L371)&gt;=($M$56+$M$51),ROW(L371)&lt;=($M$57-$M$52)),K371,#N/A),"")</f>
        <v/>
      </c>
      <c r="M371" s="36" t="e">
        <f t="shared" si="9"/>
        <v>#N/A</v>
      </c>
      <c r="N371" s="68" t="e">
        <f ca="1">M371*$M$27+$M$26</f>
        <v>#N/A</v>
      </c>
      <c r="O371" s="42" t="str">
        <f>IFERROR((IF(A371="Kuchenbildung",2/$M$27^2*(N371-$M$26),"")),#N/A)</f>
        <v/>
      </c>
    </row>
    <row r="372" spans="2:15" ht="15" x14ac:dyDescent="0.25">
      <c r="B372" s="69"/>
      <c r="D372" s="69"/>
      <c r="H372" s="42" t="str">
        <f t="shared" si="8"/>
        <v/>
      </c>
      <c r="I372" s="36" t="str">
        <f>IF(A372="Entfeuchtung",C372-($M$47*D372^$M$48),"")</f>
        <v/>
      </c>
      <c r="J372" s="36" t="str">
        <f>IF(A372="Entfeuchtung",($D$41-$M$6+$M$55-I372)/($D$41-$D$42+$M$55-I372)*100,"")</f>
        <v/>
      </c>
      <c r="K372" s="36" t="str">
        <f>IF(A372="Kuchenbildung",(C372-$M$10)/$D$18*1000,"")</f>
        <v/>
      </c>
      <c r="L372" s="36" t="str">
        <f>IF(A372="Kuchenbildung",IF(AND(ROW(L372)&gt;=($M$56+$M$51),ROW(L372)&lt;=($M$57-$M$52)),K372,#N/A),"")</f>
        <v/>
      </c>
      <c r="M372" s="36" t="e">
        <f t="shared" si="9"/>
        <v>#N/A</v>
      </c>
      <c r="N372" s="68" t="e">
        <f ca="1">M372*$M$27+$M$26</f>
        <v>#N/A</v>
      </c>
      <c r="O372" s="42" t="str">
        <f>IFERROR((IF(A372="Kuchenbildung",2/$M$27^2*(N372-$M$26),"")),#N/A)</f>
        <v/>
      </c>
    </row>
    <row r="373" spans="2:15" ht="15" x14ac:dyDescent="0.25">
      <c r="B373" s="69"/>
      <c r="D373" s="69"/>
      <c r="H373" s="42" t="str">
        <f t="shared" si="8"/>
        <v/>
      </c>
      <c r="I373" s="36" t="str">
        <f>IF(A373="Entfeuchtung",C373-($M$47*D373^$M$48),"")</f>
        <v/>
      </c>
      <c r="J373" s="36" t="str">
        <f>IF(A373="Entfeuchtung",($D$41-$M$6+$M$55-I373)/($D$41-$D$42+$M$55-I373)*100,"")</f>
        <v/>
      </c>
      <c r="K373" s="36" t="str">
        <f>IF(A373="Kuchenbildung",(C373-$M$10)/$D$18*1000,"")</f>
        <v/>
      </c>
      <c r="L373" s="36" t="str">
        <f>IF(A373="Kuchenbildung",IF(AND(ROW(L373)&gt;=($M$56+$M$51),ROW(L373)&lt;=($M$57-$M$52)),K373,#N/A),"")</f>
        <v/>
      </c>
      <c r="M373" s="36" t="e">
        <f t="shared" si="9"/>
        <v>#N/A</v>
      </c>
      <c r="N373" s="68" t="e">
        <f ca="1">M373*$M$27+$M$26</f>
        <v>#N/A</v>
      </c>
      <c r="O373" s="42" t="str">
        <f>IFERROR((IF(A373="Kuchenbildung",2/$M$27^2*(N373-$M$26),"")),#N/A)</f>
        <v/>
      </c>
    </row>
    <row r="374" spans="2:15" ht="15" x14ac:dyDescent="0.25">
      <c r="B374" s="69"/>
      <c r="D374" s="69"/>
      <c r="H374" s="42" t="str">
        <f t="shared" si="8"/>
        <v/>
      </c>
      <c r="I374" s="36" t="str">
        <f>IF(A374="Entfeuchtung",C374-($M$47*D374^$M$48),"")</f>
        <v/>
      </c>
      <c r="J374" s="36" t="str">
        <f>IF(A374="Entfeuchtung",($D$41-$M$6+$M$55-I374)/($D$41-$D$42+$M$55-I374)*100,"")</f>
        <v/>
      </c>
      <c r="K374" s="36" t="str">
        <f>IF(A374="Kuchenbildung",(C374-$M$10)/$D$18*1000,"")</f>
        <v/>
      </c>
      <c r="L374" s="36" t="str">
        <f>IF(A374="Kuchenbildung",IF(AND(ROW(L374)&gt;=($M$56+$M$51),ROW(L374)&lt;=($M$57-$M$52)),K374,#N/A),"")</f>
        <v/>
      </c>
      <c r="M374" s="36" t="e">
        <f t="shared" si="9"/>
        <v>#N/A</v>
      </c>
      <c r="N374" s="68" t="e">
        <f ca="1">M374*$M$27+$M$26</f>
        <v>#N/A</v>
      </c>
      <c r="O374" s="42" t="str">
        <f>IFERROR((IF(A374="Kuchenbildung",2/$M$27^2*(N374-$M$26),"")),#N/A)</f>
        <v/>
      </c>
    </row>
    <row r="375" spans="2:15" ht="15" x14ac:dyDescent="0.25">
      <c r="B375" s="69"/>
      <c r="D375" s="69"/>
      <c r="H375" s="42" t="str">
        <f t="shared" si="8"/>
        <v/>
      </c>
      <c r="I375" s="36" t="str">
        <f>IF(A375="Entfeuchtung",C375-($M$47*D375^$M$48),"")</f>
        <v/>
      </c>
      <c r="J375" s="36" t="str">
        <f>IF(A375="Entfeuchtung",($D$41-$M$6+$M$55-I375)/($D$41-$D$42+$M$55-I375)*100,"")</f>
        <v/>
      </c>
      <c r="K375" s="36" t="str">
        <f>IF(A375="Kuchenbildung",(C375-$M$10)/$D$18*1000,"")</f>
        <v/>
      </c>
      <c r="L375" s="36" t="str">
        <f>IF(A375="Kuchenbildung",IF(AND(ROW(L375)&gt;=($M$56+$M$51),ROW(L375)&lt;=($M$57-$M$52)),K375,#N/A),"")</f>
        <v/>
      </c>
      <c r="M375" s="36" t="e">
        <f t="shared" si="9"/>
        <v>#N/A</v>
      </c>
      <c r="N375" s="68" t="e">
        <f ca="1">M375*$M$27+$M$26</f>
        <v>#N/A</v>
      </c>
      <c r="O375" s="42" t="str">
        <f>IFERROR((IF(A375="Kuchenbildung",2/$M$27^2*(N375-$M$26),"")),#N/A)</f>
        <v/>
      </c>
    </row>
    <row r="376" spans="2:15" ht="15" x14ac:dyDescent="0.25">
      <c r="B376" s="69"/>
      <c r="D376" s="69"/>
      <c r="H376" s="42" t="str">
        <f t="shared" si="8"/>
        <v/>
      </c>
      <c r="I376" s="36" t="str">
        <f>IF(A376="Entfeuchtung",C376-($M$47*D376^$M$48),"")</f>
        <v/>
      </c>
      <c r="J376" s="36" t="str">
        <f>IF(A376="Entfeuchtung",($D$41-$M$6+$M$55-I376)/($D$41-$D$42+$M$55-I376)*100,"")</f>
        <v/>
      </c>
      <c r="K376" s="36" t="str">
        <f>IF(A376="Kuchenbildung",(C376-$M$10)/$D$18*1000,"")</f>
        <v/>
      </c>
      <c r="L376" s="36" t="str">
        <f>IF(A376="Kuchenbildung",IF(AND(ROW(L376)&gt;=($M$56+$M$51),ROW(L376)&lt;=($M$57-$M$52)),K376,#N/A),"")</f>
        <v/>
      </c>
      <c r="M376" s="36" t="e">
        <f t="shared" si="9"/>
        <v>#N/A</v>
      </c>
      <c r="N376" s="68" t="e">
        <f ca="1">M376*$M$27+$M$26</f>
        <v>#N/A</v>
      </c>
      <c r="O376" s="42" t="str">
        <f>IFERROR((IF(A376="Kuchenbildung",2/$M$27^2*(N376-$M$26),"")),#N/A)</f>
        <v/>
      </c>
    </row>
    <row r="377" spans="2:15" ht="15" x14ac:dyDescent="0.25">
      <c r="B377" s="69"/>
      <c r="D377" s="69"/>
      <c r="H377" s="42" t="str">
        <f t="shared" si="8"/>
        <v/>
      </c>
      <c r="I377" s="36" t="str">
        <f>IF(A377="Entfeuchtung",C377-($M$47*D377^$M$48),"")</f>
        <v/>
      </c>
      <c r="J377" s="36" t="str">
        <f>IF(A377="Entfeuchtung",($D$41-$M$6+$M$55-I377)/($D$41-$D$42+$M$55-I377)*100,"")</f>
        <v/>
      </c>
      <c r="K377" s="36" t="str">
        <f>IF(A377="Kuchenbildung",(C377-$M$10)/$D$18*1000,"")</f>
        <v/>
      </c>
      <c r="L377" s="36" t="str">
        <f>IF(A377="Kuchenbildung",IF(AND(ROW(L377)&gt;=($M$56+$M$51),ROW(L377)&lt;=($M$57-$M$52)),K377,#N/A),"")</f>
        <v/>
      </c>
      <c r="M377" s="36" t="e">
        <f t="shared" si="9"/>
        <v>#N/A</v>
      </c>
      <c r="N377" s="68" t="e">
        <f ca="1">M377*$M$27+$M$26</f>
        <v>#N/A</v>
      </c>
      <c r="O377" s="42" t="str">
        <f>IFERROR((IF(A377="Kuchenbildung",2/$M$27^2*(N377-$M$26),"")),#N/A)</f>
        <v/>
      </c>
    </row>
    <row r="378" spans="2:15" ht="15" x14ac:dyDescent="0.25">
      <c r="B378" s="69"/>
      <c r="D378" s="69"/>
      <c r="H378" s="42" t="str">
        <f t="shared" si="8"/>
        <v/>
      </c>
      <c r="I378" s="36" t="str">
        <f>IF(A378="Entfeuchtung",C378-($M$47*D378^$M$48),"")</f>
        <v/>
      </c>
      <c r="J378" s="36" t="str">
        <f>IF(A378="Entfeuchtung",($D$41-$M$6+$M$55-I378)/($D$41-$D$42+$M$55-I378)*100,"")</f>
        <v/>
      </c>
      <c r="K378" s="36" t="str">
        <f>IF(A378="Kuchenbildung",(C378-$M$10)/$D$18*1000,"")</f>
        <v/>
      </c>
      <c r="L378" s="36" t="str">
        <f>IF(A378="Kuchenbildung",IF(AND(ROW(L378)&gt;=($M$56+$M$51),ROW(L378)&lt;=($M$57-$M$52)),K378,#N/A),"")</f>
        <v/>
      </c>
      <c r="M378" s="36" t="e">
        <f t="shared" si="9"/>
        <v>#N/A</v>
      </c>
      <c r="N378" s="68" t="e">
        <f ca="1">M378*$M$27+$M$26</f>
        <v>#N/A</v>
      </c>
      <c r="O378" s="42" t="str">
        <f>IFERROR((IF(A378="Kuchenbildung",2/$M$27^2*(N378-$M$26),"")),#N/A)</f>
        <v/>
      </c>
    </row>
    <row r="379" spans="2:15" ht="15" x14ac:dyDescent="0.25">
      <c r="B379" s="69"/>
      <c r="D379" s="69"/>
      <c r="H379" s="42" t="str">
        <f t="shared" si="8"/>
        <v/>
      </c>
      <c r="I379" s="36" t="str">
        <f>IF(A379="Entfeuchtung",C379-($M$47*D379^$M$48),"")</f>
        <v/>
      </c>
      <c r="J379" s="36" t="str">
        <f>IF(A379="Entfeuchtung",($D$41-$M$6+$M$55-I379)/($D$41-$D$42+$M$55-I379)*100,"")</f>
        <v/>
      </c>
      <c r="K379" s="36" t="str">
        <f>IF(A379="Kuchenbildung",(C379-$M$10)/$D$18*1000,"")</f>
        <v/>
      </c>
      <c r="L379" s="36" t="str">
        <f>IF(A379="Kuchenbildung",IF(AND(ROW(L379)&gt;=($M$56+$M$51),ROW(L379)&lt;=($M$57-$M$52)),K379,#N/A),"")</f>
        <v/>
      </c>
      <c r="M379" s="36" t="e">
        <f t="shared" si="9"/>
        <v>#N/A</v>
      </c>
      <c r="N379" s="68" t="e">
        <f ca="1">M379*$M$27+$M$26</f>
        <v>#N/A</v>
      </c>
      <c r="O379" s="42" t="str">
        <f>IFERROR((IF(A379="Kuchenbildung",2/$M$27^2*(N379-$M$26),"")),#N/A)</f>
        <v/>
      </c>
    </row>
    <row r="380" spans="2:15" ht="15" x14ac:dyDescent="0.25">
      <c r="B380" s="69"/>
      <c r="D380" s="69"/>
      <c r="H380" s="42" t="str">
        <f t="shared" si="8"/>
        <v/>
      </c>
      <c r="I380" s="36" t="str">
        <f>IF(A380="Entfeuchtung",C380-($M$47*D380^$M$48),"")</f>
        <v/>
      </c>
      <c r="J380" s="36" t="str">
        <f>IF(A380="Entfeuchtung",($D$41-$M$6+$M$55-I380)/($D$41-$D$42+$M$55-I380)*100,"")</f>
        <v/>
      </c>
      <c r="K380" s="36" t="str">
        <f>IF(A380="Kuchenbildung",(C380-$M$10)/$D$18*1000,"")</f>
        <v/>
      </c>
      <c r="L380" s="36" t="str">
        <f>IF(A380="Kuchenbildung",IF(AND(ROW(L380)&gt;=($M$56+$M$51),ROW(L380)&lt;=($M$57-$M$52)),K380,#N/A),"")</f>
        <v/>
      </c>
      <c r="M380" s="36" t="e">
        <f t="shared" si="9"/>
        <v>#N/A</v>
      </c>
      <c r="N380" s="68" t="e">
        <f ca="1">M380*$M$27+$M$26</f>
        <v>#N/A</v>
      </c>
      <c r="O380" s="42" t="str">
        <f>IFERROR((IF(A380="Kuchenbildung",2/$M$27^2*(N380-$M$26),"")),#N/A)</f>
        <v/>
      </c>
    </row>
    <row r="381" spans="2:15" ht="15" x14ac:dyDescent="0.25">
      <c r="B381" s="69"/>
      <c r="D381" s="69"/>
      <c r="H381" s="42" t="str">
        <f t="shared" si="8"/>
        <v/>
      </c>
      <c r="I381" s="36" t="str">
        <f>IF(A381="Entfeuchtung",C381-($M$47*D381^$M$48),"")</f>
        <v/>
      </c>
      <c r="J381" s="36" t="str">
        <f>IF(A381="Entfeuchtung",($D$41-$M$6+$M$55-I381)/($D$41-$D$42+$M$55-I381)*100,"")</f>
        <v/>
      </c>
      <c r="K381" s="36" t="str">
        <f>IF(A381="Kuchenbildung",(C381-$M$10)/$D$18*1000,"")</f>
        <v/>
      </c>
      <c r="L381" s="36" t="str">
        <f>IF(A381="Kuchenbildung",IF(AND(ROW(L381)&gt;=($M$56+$M$51),ROW(L381)&lt;=($M$57-$M$52)),K381,#N/A),"")</f>
        <v/>
      </c>
      <c r="M381" s="36" t="e">
        <f t="shared" si="9"/>
        <v>#N/A</v>
      </c>
      <c r="N381" s="68" t="e">
        <f ca="1">M381*$M$27+$M$26</f>
        <v>#N/A</v>
      </c>
      <c r="O381" s="42" t="str">
        <f>IFERROR((IF(A381="Kuchenbildung",2/$M$27^2*(N381-$M$26),"")),#N/A)</f>
        <v/>
      </c>
    </row>
    <row r="382" spans="2:15" ht="15" x14ac:dyDescent="0.25">
      <c r="B382" s="69"/>
      <c r="D382" s="69"/>
      <c r="H382" s="42" t="str">
        <f t="shared" si="8"/>
        <v/>
      </c>
      <c r="I382" s="36" t="str">
        <f>IF(A382="Entfeuchtung",C382-($M$47*D382^$M$48),"")</f>
        <v/>
      </c>
      <c r="J382" s="36" t="str">
        <f>IF(A382="Entfeuchtung",($D$41-$M$6+$M$55-I382)/($D$41-$D$42+$M$55-I382)*100,"")</f>
        <v/>
      </c>
      <c r="K382" s="36" t="str">
        <f>IF(A382="Kuchenbildung",(C382-$M$10)/$D$18*1000,"")</f>
        <v/>
      </c>
      <c r="L382" s="36" t="str">
        <f>IF(A382="Kuchenbildung",IF(AND(ROW(L382)&gt;=($M$56+$M$51),ROW(L382)&lt;=($M$57-$M$52)),K382,#N/A),"")</f>
        <v/>
      </c>
      <c r="M382" s="36" t="e">
        <f t="shared" si="9"/>
        <v>#N/A</v>
      </c>
      <c r="N382" s="68" t="e">
        <f ca="1">M382*$M$27+$M$26</f>
        <v>#N/A</v>
      </c>
      <c r="O382" s="42" t="str">
        <f>IFERROR((IF(A382="Kuchenbildung",2/$M$27^2*(N382-$M$26),"")),#N/A)</f>
        <v/>
      </c>
    </row>
    <row r="383" spans="2:15" ht="15" x14ac:dyDescent="0.25">
      <c r="B383" s="69"/>
      <c r="D383" s="69"/>
      <c r="H383" s="42" t="str">
        <f t="shared" ref="H383:H446" si="10">IF(OR(A383="Bedampfung",A383="Entfeuchtung"),D383/1000*(B383-B382)/3600/$D$32*100^2+IF(OR(A382="Bedampfung",A382="Entfeuchtung"),H382),"")</f>
        <v/>
      </c>
      <c r="I383" s="36" t="str">
        <f>IF(A383="Entfeuchtung",C383-($M$47*D383^$M$48),"")</f>
        <v/>
      </c>
      <c r="J383" s="36" t="str">
        <f>IF(A383="Entfeuchtung",($D$41-$M$6+$M$55-I383)/($D$41-$D$42+$M$55-I383)*100,"")</f>
        <v/>
      </c>
      <c r="K383" s="36" t="str">
        <f>IF(A383="Kuchenbildung",(C383-$M$10)/$D$18*1000,"")</f>
        <v/>
      </c>
      <c r="L383" s="36" t="str">
        <f>IF(A383="Kuchenbildung",IF(AND(ROW(L383)&gt;=($M$56+$M$51),ROW(L383)&lt;=($M$57-$M$52)),K383,#N/A),"")</f>
        <v/>
      </c>
      <c r="M383" s="36" t="e">
        <f t="shared" ref="M383:M446" si="11">IF(A383="Kuchenbildung",SQRT(B383-$M$9),#N/A)</f>
        <v>#N/A</v>
      </c>
      <c r="N383" s="68" t="e">
        <f ca="1">M383*$M$27+$M$26</f>
        <v>#N/A</v>
      </c>
      <c r="O383" s="42" t="str">
        <f>IFERROR((IF(A383="Kuchenbildung",2/$M$27^2*(N383-$M$26),"")),#N/A)</f>
        <v/>
      </c>
    </row>
    <row r="384" spans="2:15" ht="15" x14ac:dyDescent="0.25">
      <c r="B384" s="69"/>
      <c r="D384" s="69"/>
      <c r="H384" s="42" t="str">
        <f t="shared" si="10"/>
        <v/>
      </c>
      <c r="I384" s="36" t="str">
        <f>IF(A384="Entfeuchtung",C384-($M$47*D384^$M$48),"")</f>
        <v/>
      </c>
      <c r="J384" s="36" t="str">
        <f>IF(A384="Entfeuchtung",($D$41-$M$6+$M$55-I384)/($D$41-$D$42+$M$55-I384)*100,"")</f>
        <v/>
      </c>
      <c r="K384" s="36" t="str">
        <f>IF(A384="Kuchenbildung",(C384-$M$10)/$D$18*1000,"")</f>
        <v/>
      </c>
      <c r="L384" s="36" t="str">
        <f>IF(A384="Kuchenbildung",IF(AND(ROW(L384)&gt;=($M$56+$M$51),ROW(L384)&lt;=($M$57-$M$52)),K384,#N/A),"")</f>
        <v/>
      </c>
      <c r="M384" s="36" t="e">
        <f t="shared" si="11"/>
        <v>#N/A</v>
      </c>
      <c r="N384" s="68" t="e">
        <f ca="1">M384*$M$27+$M$26</f>
        <v>#N/A</v>
      </c>
      <c r="O384" s="42" t="str">
        <f>IFERROR((IF(A384="Kuchenbildung",2/$M$27^2*(N384-$M$26),"")),#N/A)</f>
        <v/>
      </c>
    </row>
    <row r="385" spans="2:15" ht="15" x14ac:dyDescent="0.25">
      <c r="B385" s="69"/>
      <c r="D385" s="69"/>
      <c r="H385" s="42" t="str">
        <f t="shared" si="10"/>
        <v/>
      </c>
      <c r="I385" s="36" t="str">
        <f>IF(A385="Entfeuchtung",C385-($M$47*D385^$M$48),"")</f>
        <v/>
      </c>
      <c r="J385" s="36" t="str">
        <f>IF(A385="Entfeuchtung",($D$41-$M$6+$M$55-I385)/($D$41-$D$42+$M$55-I385)*100,"")</f>
        <v/>
      </c>
      <c r="K385" s="36" t="str">
        <f>IF(A385="Kuchenbildung",(C385-$M$10)/$D$18*1000,"")</f>
        <v/>
      </c>
      <c r="L385" s="36" t="str">
        <f>IF(A385="Kuchenbildung",IF(AND(ROW(L385)&gt;=($M$56+$M$51),ROW(L385)&lt;=($M$57-$M$52)),K385,#N/A),"")</f>
        <v/>
      </c>
      <c r="M385" s="36" t="e">
        <f t="shared" si="11"/>
        <v>#N/A</v>
      </c>
      <c r="N385" s="68" t="e">
        <f ca="1">M385*$M$27+$M$26</f>
        <v>#N/A</v>
      </c>
      <c r="O385" s="42" t="str">
        <f>IFERROR((IF(A385="Kuchenbildung",2/$M$27^2*(N385-$M$26),"")),#N/A)</f>
        <v/>
      </c>
    </row>
    <row r="386" spans="2:15" ht="15" x14ac:dyDescent="0.25">
      <c r="B386" s="69"/>
      <c r="D386" s="69"/>
      <c r="H386" s="42" t="str">
        <f t="shared" si="10"/>
        <v/>
      </c>
      <c r="I386" s="36" t="str">
        <f>IF(A386="Entfeuchtung",C386-($M$47*D386^$M$48),"")</f>
        <v/>
      </c>
      <c r="J386" s="36" t="str">
        <f>IF(A386="Entfeuchtung",($D$41-$M$6+$M$55-I386)/($D$41-$D$42+$M$55-I386)*100,"")</f>
        <v/>
      </c>
      <c r="K386" s="36" t="str">
        <f>IF(A386="Kuchenbildung",(C386-$M$10)/$D$18*1000,"")</f>
        <v/>
      </c>
      <c r="L386" s="36" t="str">
        <f>IF(A386="Kuchenbildung",IF(AND(ROW(L386)&gt;=($M$56+$M$51),ROW(L386)&lt;=($M$57-$M$52)),K386,#N/A),"")</f>
        <v/>
      </c>
      <c r="M386" s="36" t="e">
        <f t="shared" si="11"/>
        <v>#N/A</v>
      </c>
      <c r="N386" s="68" t="e">
        <f ca="1">M386*$M$27+$M$26</f>
        <v>#N/A</v>
      </c>
      <c r="O386" s="42" t="str">
        <f>IFERROR((IF(A386="Kuchenbildung",2/$M$27^2*(N386-$M$26),"")),#N/A)</f>
        <v/>
      </c>
    </row>
    <row r="387" spans="2:15" ht="15" x14ac:dyDescent="0.25">
      <c r="B387" s="69"/>
      <c r="D387" s="69"/>
      <c r="H387" s="42" t="str">
        <f t="shared" si="10"/>
        <v/>
      </c>
      <c r="I387" s="36" t="str">
        <f>IF(A387="Entfeuchtung",C387-($M$47*D387^$M$48),"")</f>
        <v/>
      </c>
      <c r="J387" s="36" t="str">
        <f>IF(A387="Entfeuchtung",($D$41-$M$6+$M$55-I387)/($D$41-$D$42+$M$55-I387)*100,"")</f>
        <v/>
      </c>
      <c r="K387" s="36" t="str">
        <f>IF(A387="Kuchenbildung",(C387-$M$10)/$D$18*1000,"")</f>
        <v/>
      </c>
      <c r="L387" s="36" t="str">
        <f>IF(A387="Kuchenbildung",IF(AND(ROW(L387)&gt;=($M$56+$M$51),ROW(L387)&lt;=($M$57-$M$52)),K387,#N/A),"")</f>
        <v/>
      </c>
      <c r="M387" s="36" t="e">
        <f t="shared" si="11"/>
        <v>#N/A</v>
      </c>
      <c r="N387" s="68" t="e">
        <f ca="1">M387*$M$27+$M$26</f>
        <v>#N/A</v>
      </c>
      <c r="O387" s="42" t="str">
        <f>IFERROR((IF(A387="Kuchenbildung",2/$M$27^2*(N387-$M$26),"")),#N/A)</f>
        <v/>
      </c>
    </row>
    <row r="388" spans="2:15" ht="15" x14ac:dyDescent="0.25">
      <c r="B388" s="69"/>
      <c r="D388" s="69"/>
      <c r="H388" s="42" t="str">
        <f t="shared" si="10"/>
        <v/>
      </c>
      <c r="I388" s="36" t="str">
        <f>IF(A388="Entfeuchtung",C388-($M$47*D388^$M$48),"")</f>
        <v/>
      </c>
      <c r="J388" s="36" t="str">
        <f>IF(A388="Entfeuchtung",($D$41-$M$6+$M$55-I388)/($D$41-$D$42+$M$55-I388)*100,"")</f>
        <v/>
      </c>
      <c r="K388" s="36" t="str">
        <f>IF(A388="Kuchenbildung",(C388-$M$10)/$D$18*1000,"")</f>
        <v/>
      </c>
      <c r="L388" s="36" t="str">
        <f>IF(A388="Kuchenbildung",IF(AND(ROW(L388)&gt;=($M$56+$M$51),ROW(L388)&lt;=($M$57-$M$52)),K388,#N/A),"")</f>
        <v/>
      </c>
      <c r="M388" s="36" t="e">
        <f t="shared" si="11"/>
        <v>#N/A</v>
      </c>
      <c r="N388" s="68" t="e">
        <f ca="1">M388*$M$27+$M$26</f>
        <v>#N/A</v>
      </c>
      <c r="O388" s="42" t="str">
        <f>IFERROR((IF(A388="Kuchenbildung",2/$M$27^2*(N388-$M$26),"")),#N/A)</f>
        <v/>
      </c>
    </row>
    <row r="389" spans="2:15" ht="15" x14ac:dyDescent="0.25">
      <c r="B389" s="69"/>
      <c r="D389" s="69"/>
      <c r="H389" s="42" t="str">
        <f t="shared" si="10"/>
        <v/>
      </c>
      <c r="I389" s="36" t="str">
        <f>IF(A389="Entfeuchtung",C389-($M$47*D389^$M$48),"")</f>
        <v/>
      </c>
      <c r="J389" s="36" t="str">
        <f>IF(A389="Entfeuchtung",($D$41-$M$6+$M$55-I389)/($D$41-$D$42+$M$55-I389)*100,"")</f>
        <v/>
      </c>
      <c r="K389" s="36" t="str">
        <f>IF(A389="Kuchenbildung",(C389-$M$10)/$D$18*1000,"")</f>
        <v/>
      </c>
      <c r="L389" s="36" t="str">
        <f>IF(A389="Kuchenbildung",IF(AND(ROW(L389)&gt;=($M$56+$M$51),ROW(L389)&lt;=($M$57-$M$52)),K389,#N/A),"")</f>
        <v/>
      </c>
      <c r="M389" s="36" t="e">
        <f t="shared" si="11"/>
        <v>#N/A</v>
      </c>
      <c r="N389" s="68" t="e">
        <f ca="1">M389*$M$27+$M$26</f>
        <v>#N/A</v>
      </c>
      <c r="O389" s="42" t="str">
        <f>IFERROR((IF(A389="Kuchenbildung",2/$M$27^2*(N389-$M$26),"")),#N/A)</f>
        <v/>
      </c>
    </row>
    <row r="390" spans="2:15" ht="15" x14ac:dyDescent="0.25">
      <c r="B390" s="69"/>
      <c r="D390" s="69"/>
      <c r="H390" s="42" t="str">
        <f t="shared" si="10"/>
        <v/>
      </c>
      <c r="I390" s="36" t="str">
        <f>IF(A390="Entfeuchtung",C390-($M$47*D390^$M$48),"")</f>
        <v/>
      </c>
      <c r="J390" s="36" t="str">
        <f>IF(A390="Entfeuchtung",($D$41-$M$6+$M$55-I390)/($D$41-$D$42+$M$55-I390)*100,"")</f>
        <v/>
      </c>
      <c r="K390" s="36" t="str">
        <f>IF(A390="Kuchenbildung",(C390-$M$10)/$D$18*1000,"")</f>
        <v/>
      </c>
      <c r="L390" s="36" t="str">
        <f>IF(A390="Kuchenbildung",IF(AND(ROW(L390)&gt;=($M$56+$M$51),ROW(L390)&lt;=($M$57-$M$52)),K390,#N/A),"")</f>
        <v/>
      </c>
      <c r="M390" s="36" t="e">
        <f t="shared" si="11"/>
        <v>#N/A</v>
      </c>
      <c r="N390" s="68" t="e">
        <f ca="1">M390*$M$27+$M$26</f>
        <v>#N/A</v>
      </c>
      <c r="O390" s="42" t="str">
        <f>IFERROR((IF(A390="Kuchenbildung",2/$M$27^2*(N390-$M$26),"")),#N/A)</f>
        <v/>
      </c>
    </row>
    <row r="391" spans="2:15" ht="15" x14ac:dyDescent="0.25">
      <c r="B391" s="69"/>
      <c r="D391" s="69"/>
      <c r="H391" s="42" t="str">
        <f t="shared" si="10"/>
        <v/>
      </c>
      <c r="I391" s="36" t="str">
        <f>IF(A391="Entfeuchtung",C391-($M$47*D391^$M$48),"")</f>
        <v/>
      </c>
      <c r="J391" s="36" t="str">
        <f>IF(A391="Entfeuchtung",($D$41-$M$6+$M$55-I391)/($D$41-$D$42+$M$55-I391)*100,"")</f>
        <v/>
      </c>
      <c r="K391" s="36" t="str">
        <f>IF(A391="Kuchenbildung",(C391-$M$10)/$D$18*1000,"")</f>
        <v/>
      </c>
      <c r="L391" s="36" t="str">
        <f>IF(A391="Kuchenbildung",IF(AND(ROW(L391)&gt;=($M$56+$M$51),ROW(L391)&lt;=($M$57-$M$52)),K391,#N/A),"")</f>
        <v/>
      </c>
      <c r="M391" s="36" t="e">
        <f t="shared" si="11"/>
        <v>#N/A</v>
      </c>
      <c r="N391" s="68" t="e">
        <f ca="1">M391*$M$27+$M$26</f>
        <v>#N/A</v>
      </c>
      <c r="O391" s="42" t="str">
        <f>IFERROR((IF(A391="Kuchenbildung",2/$M$27^2*(N391-$M$26),"")),#N/A)</f>
        <v/>
      </c>
    </row>
    <row r="392" spans="2:15" ht="15" x14ac:dyDescent="0.25">
      <c r="B392" s="69"/>
      <c r="D392" s="69"/>
      <c r="H392" s="42" t="str">
        <f t="shared" si="10"/>
        <v/>
      </c>
      <c r="I392" s="36" t="str">
        <f>IF(A392="Entfeuchtung",C392-($M$47*D392^$M$48),"")</f>
        <v/>
      </c>
      <c r="J392" s="36" t="str">
        <f>IF(A392="Entfeuchtung",($D$41-$M$6+$M$55-I392)/($D$41-$D$42+$M$55-I392)*100,"")</f>
        <v/>
      </c>
      <c r="K392" s="36" t="str">
        <f>IF(A392="Kuchenbildung",(C392-$M$10)/$D$18*1000,"")</f>
        <v/>
      </c>
      <c r="L392" s="36" t="str">
        <f>IF(A392="Kuchenbildung",IF(AND(ROW(L392)&gt;=($M$56+$M$51),ROW(L392)&lt;=($M$57-$M$52)),K392,#N/A),"")</f>
        <v/>
      </c>
      <c r="M392" s="36" t="e">
        <f t="shared" si="11"/>
        <v>#N/A</v>
      </c>
      <c r="N392" s="68" t="e">
        <f ca="1">M392*$M$27+$M$26</f>
        <v>#N/A</v>
      </c>
      <c r="O392" s="42" t="str">
        <f>IFERROR((IF(A392="Kuchenbildung",2/$M$27^2*(N392-$M$26),"")),#N/A)</f>
        <v/>
      </c>
    </row>
    <row r="393" spans="2:15" ht="15" x14ac:dyDescent="0.25">
      <c r="B393" s="69"/>
      <c r="D393" s="69"/>
      <c r="H393" s="42" t="str">
        <f t="shared" si="10"/>
        <v/>
      </c>
      <c r="I393" s="36" t="str">
        <f>IF(A393="Entfeuchtung",C393-($M$47*D393^$M$48),"")</f>
        <v/>
      </c>
      <c r="J393" s="36" t="str">
        <f>IF(A393="Entfeuchtung",($D$41-$M$6+$M$55-I393)/($D$41-$D$42+$M$55-I393)*100,"")</f>
        <v/>
      </c>
      <c r="K393" s="36" t="str">
        <f>IF(A393="Kuchenbildung",(C393-$M$10)/$D$18*1000,"")</f>
        <v/>
      </c>
      <c r="L393" s="36" t="str">
        <f>IF(A393="Kuchenbildung",IF(AND(ROW(L393)&gt;=($M$56+$M$51),ROW(L393)&lt;=($M$57-$M$52)),K393,#N/A),"")</f>
        <v/>
      </c>
      <c r="M393" s="36" t="e">
        <f t="shared" si="11"/>
        <v>#N/A</v>
      </c>
      <c r="N393" s="68" t="e">
        <f ca="1">M393*$M$27+$M$26</f>
        <v>#N/A</v>
      </c>
      <c r="O393" s="42" t="str">
        <f>IFERROR((IF(A393="Kuchenbildung",2/$M$27^2*(N393-$M$26),"")),#N/A)</f>
        <v/>
      </c>
    </row>
    <row r="394" spans="2:15" ht="15" x14ac:dyDescent="0.25">
      <c r="B394" s="69"/>
      <c r="D394" s="69"/>
      <c r="H394" s="42" t="str">
        <f t="shared" si="10"/>
        <v/>
      </c>
      <c r="I394" s="36" t="str">
        <f>IF(A394="Entfeuchtung",C394-($M$47*D394^$M$48),"")</f>
        <v/>
      </c>
      <c r="J394" s="36" t="str">
        <f>IF(A394="Entfeuchtung",($D$41-$M$6+$M$55-I394)/($D$41-$D$42+$M$55-I394)*100,"")</f>
        <v/>
      </c>
      <c r="K394" s="36" t="str">
        <f>IF(A394="Kuchenbildung",(C394-$M$10)/$D$18*1000,"")</f>
        <v/>
      </c>
      <c r="L394" s="36" t="str">
        <f>IF(A394="Kuchenbildung",IF(AND(ROW(L394)&gt;=($M$56+$M$51),ROW(L394)&lt;=($M$57-$M$52)),K394,#N/A),"")</f>
        <v/>
      </c>
      <c r="M394" s="36" t="e">
        <f t="shared" si="11"/>
        <v>#N/A</v>
      </c>
      <c r="N394" s="68" t="e">
        <f ca="1">M394*$M$27+$M$26</f>
        <v>#N/A</v>
      </c>
      <c r="O394" s="42" t="str">
        <f>IFERROR((IF(A394="Kuchenbildung",2/$M$27^2*(N394-$M$26),"")),#N/A)</f>
        <v/>
      </c>
    </row>
    <row r="395" spans="2:15" ht="15" x14ac:dyDescent="0.25">
      <c r="B395" s="69"/>
      <c r="D395" s="69"/>
      <c r="H395" s="42" t="str">
        <f t="shared" si="10"/>
        <v/>
      </c>
      <c r="I395" s="36" t="str">
        <f>IF(A395="Entfeuchtung",C395-($M$47*D395^$M$48),"")</f>
        <v/>
      </c>
      <c r="J395" s="36" t="str">
        <f>IF(A395="Entfeuchtung",($D$41-$M$6+$M$55-I395)/($D$41-$D$42+$M$55-I395)*100,"")</f>
        <v/>
      </c>
      <c r="K395" s="36" t="str">
        <f>IF(A395="Kuchenbildung",(C395-$M$10)/$D$18*1000,"")</f>
        <v/>
      </c>
      <c r="L395" s="36" t="str">
        <f>IF(A395="Kuchenbildung",IF(AND(ROW(L395)&gt;=($M$56+$M$51),ROW(L395)&lt;=($M$57-$M$52)),K395,#N/A),"")</f>
        <v/>
      </c>
      <c r="M395" s="36" t="e">
        <f t="shared" si="11"/>
        <v>#N/A</v>
      </c>
      <c r="N395" s="68" t="e">
        <f ca="1">M395*$M$27+$M$26</f>
        <v>#N/A</v>
      </c>
      <c r="O395" s="42" t="str">
        <f>IFERROR((IF(A395="Kuchenbildung",2/$M$27^2*(N395-$M$26),"")),#N/A)</f>
        <v/>
      </c>
    </row>
    <row r="396" spans="2:15" ht="15" x14ac:dyDescent="0.25">
      <c r="B396" s="69"/>
      <c r="D396" s="69"/>
      <c r="H396" s="42" t="str">
        <f t="shared" si="10"/>
        <v/>
      </c>
      <c r="I396" s="36" t="str">
        <f>IF(A396="Entfeuchtung",C396-($M$47*D396^$M$48),"")</f>
        <v/>
      </c>
      <c r="J396" s="36" t="str">
        <f>IF(A396="Entfeuchtung",($D$41-$M$6+$M$55-I396)/($D$41-$D$42+$M$55-I396)*100,"")</f>
        <v/>
      </c>
      <c r="K396" s="36" t="str">
        <f>IF(A396="Kuchenbildung",(C396-$M$10)/$D$18*1000,"")</f>
        <v/>
      </c>
      <c r="L396" s="36" t="str">
        <f>IF(A396="Kuchenbildung",IF(AND(ROW(L396)&gt;=($M$56+$M$51),ROW(L396)&lt;=($M$57-$M$52)),K396,#N/A),"")</f>
        <v/>
      </c>
      <c r="M396" s="36" t="e">
        <f t="shared" si="11"/>
        <v>#N/A</v>
      </c>
      <c r="N396" s="68" t="e">
        <f ca="1">M396*$M$27+$M$26</f>
        <v>#N/A</v>
      </c>
      <c r="O396" s="42" t="str">
        <f>IFERROR((IF(A396="Kuchenbildung",2/$M$27^2*(N396-$M$26),"")),#N/A)</f>
        <v/>
      </c>
    </row>
    <row r="397" spans="2:15" ht="15" x14ac:dyDescent="0.25">
      <c r="B397" s="69"/>
      <c r="D397" s="69"/>
      <c r="H397" s="42" t="str">
        <f t="shared" si="10"/>
        <v/>
      </c>
      <c r="I397" s="36" t="str">
        <f>IF(A397="Entfeuchtung",C397-($M$47*D397^$M$48),"")</f>
        <v/>
      </c>
      <c r="J397" s="36" t="str">
        <f>IF(A397="Entfeuchtung",($D$41-$M$6+$M$55-I397)/($D$41-$D$42+$M$55-I397)*100,"")</f>
        <v/>
      </c>
      <c r="K397" s="36" t="str">
        <f>IF(A397="Kuchenbildung",(C397-$M$10)/$D$18*1000,"")</f>
        <v/>
      </c>
      <c r="L397" s="36" t="str">
        <f>IF(A397="Kuchenbildung",IF(AND(ROW(L397)&gt;=($M$56+$M$51),ROW(L397)&lt;=($M$57-$M$52)),K397,#N/A),"")</f>
        <v/>
      </c>
      <c r="M397" s="36" t="e">
        <f t="shared" si="11"/>
        <v>#N/A</v>
      </c>
      <c r="N397" s="68" t="e">
        <f ca="1">M397*$M$27+$M$26</f>
        <v>#N/A</v>
      </c>
      <c r="O397" s="42" t="str">
        <f>IFERROR((IF(A397="Kuchenbildung",2/$M$27^2*(N397-$M$26),"")),#N/A)</f>
        <v/>
      </c>
    </row>
    <row r="398" spans="2:15" ht="15" x14ac:dyDescent="0.25">
      <c r="B398" s="69"/>
      <c r="D398" s="69"/>
      <c r="H398" s="42" t="str">
        <f t="shared" si="10"/>
        <v/>
      </c>
      <c r="I398" s="36" t="str">
        <f>IF(A398="Entfeuchtung",C398-($M$47*D398^$M$48),"")</f>
        <v/>
      </c>
      <c r="J398" s="36" t="str">
        <f>IF(A398="Entfeuchtung",($D$41-$M$6+$M$55-I398)/($D$41-$D$42+$M$55-I398)*100,"")</f>
        <v/>
      </c>
      <c r="K398" s="36" t="str">
        <f>IF(A398="Kuchenbildung",(C398-$M$10)/$D$18*1000,"")</f>
        <v/>
      </c>
      <c r="L398" s="36" t="str">
        <f>IF(A398="Kuchenbildung",IF(AND(ROW(L398)&gt;=($M$56+$M$51),ROW(L398)&lt;=($M$57-$M$52)),K398,#N/A),"")</f>
        <v/>
      </c>
      <c r="M398" s="36" t="e">
        <f t="shared" si="11"/>
        <v>#N/A</v>
      </c>
      <c r="N398" s="68" t="e">
        <f ca="1">M398*$M$27+$M$26</f>
        <v>#N/A</v>
      </c>
      <c r="O398" s="42" t="str">
        <f>IFERROR((IF(A398="Kuchenbildung",2/$M$27^2*(N398-$M$26),"")),#N/A)</f>
        <v/>
      </c>
    </row>
    <row r="399" spans="2:15" ht="15" x14ac:dyDescent="0.25">
      <c r="B399" s="69"/>
      <c r="D399" s="69"/>
      <c r="H399" s="42" t="str">
        <f t="shared" si="10"/>
        <v/>
      </c>
      <c r="I399" s="36" t="str">
        <f>IF(A399="Entfeuchtung",C399-($M$47*D399^$M$48),"")</f>
        <v/>
      </c>
      <c r="J399" s="36" t="str">
        <f>IF(A399="Entfeuchtung",($D$41-$M$6+$M$55-I399)/($D$41-$D$42+$M$55-I399)*100,"")</f>
        <v/>
      </c>
      <c r="K399" s="36" t="str">
        <f>IF(A399="Kuchenbildung",(C399-$M$10)/$D$18*1000,"")</f>
        <v/>
      </c>
      <c r="L399" s="36" t="str">
        <f>IF(A399="Kuchenbildung",IF(AND(ROW(L399)&gt;=($M$56+$M$51),ROW(L399)&lt;=($M$57-$M$52)),K399,#N/A),"")</f>
        <v/>
      </c>
      <c r="M399" s="36" t="e">
        <f t="shared" si="11"/>
        <v>#N/A</v>
      </c>
      <c r="N399" s="68" t="e">
        <f ca="1">M399*$M$27+$M$26</f>
        <v>#N/A</v>
      </c>
      <c r="O399" s="42" t="str">
        <f>IFERROR((IF(A399="Kuchenbildung",2/$M$27^2*(N399-$M$26),"")),#N/A)</f>
        <v/>
      </c>
    </row>
    <row r="400" spans="2:15" ht="15" x14ac:dyDescent="0.25">
      <c r="B400" s="69"/>
      <c r="D400" s="69"/>
      <c r="H400" s="42" t="str">
        <f t="shared" si="10"/>
        <v/>
      </c>
      <c r="I400" s="36" t="str">
        <f>IF(A400="Entfeuchtung",C400-($M$47*D400^$M$48),"")</f>
        <v/>
      </c>
      <c r="J400" s="36" t="str">
        <f>IF(A400="Entfeuchtung",($D$41-$M$6+$M$55-I400)/($D$41-$D$42+$M$55-I400)*100,"")</f>
        <v/>
      </c>
      <c r="K400" s="36" t="str">
        <f>IF(A400="Kuchenbildung",(C400-$M$10)/$D$18*1000,"")</f>
        <v/>
      </c>
      <c r="L400" s="36" t="str">
        <f>IF(A400="Kuchenbildung",IF(AND(ROW(L400)&gt;=($M$56+$M$51),ROW(L400)&lt;=($M$57-$M$52)),K400,#N/A),"")</f>
        <v/>
      </c>
      <c r="M400" s="36" t="e">
        <f t="shared" si="11"/>
        <v>#N/A</v>
      </c>
      <c r="N400" s="68" t="e">
        <f ca="1">M400*$M$27+$M$26</f>
        <v>#N/A</v>
      </c>
      <c r="O400" s="42" t="str">
        <f>IFERROR((IF(A400="Kuchenbildung",2/$M$27^2*(N400-$M$26),"")),#N/A)</f>
        <v/>
      </c>
    </row>
    <row r="401" spans="2:15" ht="15" x14ac:dyDescent="0.25">
      <c r="B401" s="69"/>
      <c r="D401" s="69"/>
      <c r="H401" s="42" t="str">
        <f t="shared" si="10"/>
        <v/>
      </c>
      <c r="I401" s="36" t="str">
        <f>IF(A401="Entfeuchtung",C401-($M$47*D401^$M$48),"")</f>
        <v/>
      </c>
      <c r="J401" s="36" t="str">
        <f>IF(A401="Entfeuchtung",($D$41-$M$6+$M$55-I401)/($D$41-$D$42+$M$55-I401)*100,"")</f>
        <v/>
      </c>
      <c r="K401" s="36" t="str">
        <f>IF(A401="Kuchenbildung",(C401-$M$10)/$D$18*1000,"")</f>
        <v/>
      </c>
      <c r="L401" s="36" t="str">
        <f>IF(A401="Kuchenbildung",IF(AND(ROW(L401)&gt;=($M$56+$M$51),ROW(L401)&lt;=($M$57-$M$52)),K401,#N/A),"")</f>
        <v/>
      </c>
      <c r="M401" s="36" t="e">
        <f t="shared" si="11"/>
        <v>#N/A</v>
      </c>
      <c r="N401" s="68" t="e">
        <f ca="1">M401*$M$27+$M$26</f>
        <v>#N/A</v>
      </c>
      <c r="O401" s="42" t="str">
        <f>IFERROR((IF(A401="Kuchenbildung",2/$M$27^2*(N401-$M$26),"")),#N/A)</f>
        <v/>
      </c>
    </row>
    <row r="402" spans="2:15" ht="15" x14ac:dyDescent="0.25">
      <c r="B402" s="69"/>
      <c r="D402" s="69"/>
      <c r="H402" s="42" t="str">
        <f t="shared" si="10"/>
        <v/>
      </c>
      <c r="I402" s="36" t="str">
        <f>IF(A402="Entfeuchtung",C402-($M$47*D402^$M$48),"")</f>
        <v/>
      </c>
      <c r="J402" s="36" t="str">
        <f>IF(A402="Entfeuchtung",($D$41-$M$6+$M$55-I402)/($D$41-$D$42+$M$55-I402)*100,"")</f>
        <v/>
      </c>
      <c r="K402" s="36" t="str">
        <f>IF(A402="Kuchenbildung",(C402-$M$10)/$D$18*1000,"")</f>
        <v/>
      </c>
      <c r="L402" s="36" t="str">
        <f>IF(A402="Kuchenbildung",IF(AND(ROW(L402)&gt;=($M$56+$M$51),ROW(L402)&lt;=($M$57-$M$52)),K402,#N/A),"")</f>
        <v/>
      </c>
      <c r="M402" s="36" t="e">
        <f t="shared" si="11"/>
        <v>#N/A</v>
      </c>
      <c r="N402" s="68" t="e">
        <f ca="1">M402*$M$27+$M$26</f>
        <v>#N/A</v>
      </c>
      <c r="O402" s="42" t="str">
        <f>IFERROR((IF(A402="Kuchenbildung",2/$M$27^2*(N402-$M$26),"")),#N/A)</f>
        <v/>
      </c>
    </row>
    <row r="403" spans="2:15" ht="15" x14ac:dyDescent="0.25">
      <c r="B403" s="69"/>
      <c r="D403" s="69"/>
      <c r="H403" s="42" t="str">
        <f t="shared" si="10"/>
        <v/>
      </c>
      <c r="I403" s="36" t="str">
        <f>IF(A403="Entfeuchtung",C403-($M$47*D403^$M$48),"")</f>
        <v/>
      </c>
      <c r="J403" s="36" t="str">
        <f>IF(A403="Entfeuchtung",($D$41-$M$6+$M$55-I403)/($D$41-$D$42+$M$55-I403)*100,"")</f>
        <v/>
      </c>
      <c r="K403" s="36" t="str">
        <f>IF(A403="Kuchenbildung",(C403-$M$10)/$D$18*1000,"")</f>
        <v/>
      </c>
      <c r="L403" s="36" t="str">
        <f>IF(A403="Kuchenbildung",IF(AND(ROW(L403)&gt;=($M$56+$M$51),ROW(L403)&lt;=($M$57-$M$52)),K403,#N/A),"")</f>
        <v/>
      </c>
      <c r="M403" s="36" t="e">
        <f t="shared" si="11"/>
        <v>#N/A</v>
      </c>
      <c r="N403" s="68" t="e">
        <f ca="1">M403*$M$27+$M$26</f>
        <v>#N/A</v>
      </c>
      <c r="O403" s="42" t="str">
        <f>IFERROR((IF(A403="Kuchenbildung",2/$M$27^2*(N403-$M$26),"")),#N/A)</f>
        <v/>
      </c>
    </row>
    <row r="404" spans="2:15" ht="15" x14ac:dyDescent="0.25">
      <c r="B404" s="69"/>
      <c r="D404" s="69"/>
      <c r="H404" s="42" t="str">
        <f t="shared" si="10"/>
        <v/>
      </c>
      <c r="I404" s="36" t="str">
        <f>IF(A404="Entfeuchtung",C404-($M$47*D404^$M$48),"")</f>
        <v/>
      </c>
      <c r="J404" s="36" t="str">
        <f>IF(A404="Entfeuchtung",($D$41-$M$6+$M$55-I404)/($D$41-$D$42+$M$55-I404)*100,"")</f>
        <v/>
      </c>
      <c r="K404" s="36" t="str">
        <f>IF(A404="Kuchenbildung",(C404-$M$10)/$D$18*1000,"")</f>
        <v/>
      </c>
      <c r="L404" s="36" t="str">
        <f>IF(A404="Kuchenbildung",IF(AND(ROW(L404)&gt;=($M$56+$M$51),ROW(L404)&lt;=($M$57-$M$52)),K404,#N/A),"")</f>
        <v/>
      </c>
      <c r="M404" s="36" t="e">
        <f t="shared" si="11"/>
        <v>#N/A</v>
      </c>
      <c r="N404" s="68" t="e">
        <f ca="1">M404*$M$27+$M$26</f>
        <v>#N/A</v>
      </c>
      <c r="O404" s="42" t="str">
        <f>IFERROR((IF(A404="Kuchenbildung",2/$M$27^2*(N404-$M$26),"")),#N/A)</f>
        <v/>
      </c>
    </row>
    <row r="405" spans="2:15" ht="15" x14ac:dyDescent="0.25">
      <c r="B405" s="69"/>
      <c r="D405" s="69"/>
      <c r="H405" s="42" t="str">
        <f t="shared" si="10"/>
        <v/>
      </c>
      <c r="I405" s="36" t="str">
        <f>IF(A405="Entfeuchtung",C405-($M$47*D405^$M$48),"")</f>
        <v/>
      </c>
      <c r="J405" s="36" t="str">
        <f>IF(A405="Entfeuchtung",($D$41-$M$6+$M$55-I405)/($D$41-$D$42+$M$55-I405)*100,"")</f>
        <v/>
      </c>
      <c r="K405" s="36" t="str">
        <f>IF(A405="Kuchenbildung",(C405-$M$10)/$D$18*1000,"")</f>
        <v/>
      </c>
      <c r="L405" s="36" t="str">
        <f>IF(A405="Kuchenbildung",IF(AND(ROW(L405)&gt;=($M$56+$M$51),ROW(L405)&lt;=($M$57-$M$52)),K405,#N/A),"")</f>
        <v/>
      </c>
      <c r="M405" s="36" t="e">
        <f t="shared" si="11"/>
        <v>#N/A</v>
      </c>
      <c r="N405" s="68" t="e">
        <f ca="1">M405*$M$27+$M$26</f>
        <v>#N/A</v>
      </c>
      <c r="O405" s="42" t="str">
        <f>IFERROR((IF(A405="Kuchenbildung",2/$M$27^2*(N405-$M$26),"")),#N/A)</f>
        <v/>
      </c>
    </row>
    <row r="406" spans="2:15" ht="15" x14ac:dyDescent="0.25">
      <c r="B406" s="69"/>
      <c r="D406" s="69"/>
      <c r="H406" s="42" t="str">
        <f t="shared" si="10"/>
        <v/>
      </c>
      <c r="I406" s="36" t="str">
        <f>IF(A406="Entfeuchtung",C406-($M$47*D406^$M$48),"")</f>
        <v/>
      </c>
      <c r="J406" s="36" t="str">
        <f>IF(A406="Entfeuchtung",($D$41-$M$6+$M$55-I406)/($D$41-$D$42+$M$55-I406)*100,"")</f>
        <v/>
      </c>
      <c r="K406" s="36" t="str">
        <f>IF(A406="Kuchenbildung",(C406-$M$10)/$D$18*1000,"")</f>
        <v/>
      </c>
      <c r="L406" s="36" t="str">
        <f>IF(A406="Kuchenbildung",IF(AND(ROW(L406)&gt;=($M$56+$M$51),ROW(L406)&lt;=($M$57-$M$52)),K406,#N/A),"")</f>
        <v/>
      </c>
      <c r="M406" s="36" t="e">
        <f t="shared" si="11"/>
        <v>#N/A</v>
      </c>
      <c r="N406" s="68" t="e">
        <f ca="1">M406*$M$27+$M$26</f>
        <v>#N/A</v>
      </c>
      <c r="O406" s="42" t="str">
        <f>IFERROR((IF(A406="Kuchenbildung",2/$M$27^2*(N406-$M$26),"")),#N/A)</f>
        <v/>
      </c>
    </row>
    <row r="407" spans="2:15" ht="15" x14ac:dyDescent="0.25">
      <c r="B407" s="69"/>
      <c r="D407" s="69"/>
      <c r="H407" s="42" t="str">
        <f t="shared" si="10"/>
        <v/>
      </c>
      <c r="I407" s="36" t="str">
        <f>IF(A407="Entfeuchtung",C407-($M$47*D407^$M$48),"")</f>
        <v/>
      </c>
      <c r="J407" s="36" t="str">
        <f>IF(A407="Entfeuchtung",($D$41-$M$6+$M$55-I407)/($D$41-$D$42+$M$55-I407)*100,"")</f>
        <v/>
      </c>
      <c r="K407" s="36" t="str">
        <f>IF(A407="Kuchenbildung",(C407-$M$10)/$D$18*1000,"")</f>
        <v/>
      </c>
      <c r="L407" s="36" t="str">
        <f>IF(A407="Kuchenbildung",IF(AND(ROW(L407)&gt;=($M$56+$M$51),ROW(L407)&lt;=($M$57-$M$52)),K407,#N/A),"")</f>
        <v/>
      </c>
      <c r="M407" s="36" t="e">
        <f t="shared" si="11"/>
        <v>#N/A</v>
      </c>
      <c r="N407" s="68" t="e">
        <f ca="1">M407*$M$27+$M$26</f>
        <v>#N/A</v>
      </c>
      <c r="O407" s="42" t="str">
        <f>IFERROR((IF(A407="Kuchenbildung",2/$M$27^2*(N407-$M$26),"")),#N/A)</f>
        <v/>
      </c>
    </row>
    <row r="408" spans="2:15" ht="15" x14ac:dyDescent="0.25">
      <c r="B408" s="69"/>
      <c r="D408" s="69"/>
      <c r="H408" s="42" t="str">
        <f t="shared" si="10"/>
        <v/>
      </c>
      <c r="I408" s="36" t="str">
        <f>IF(A408="Entfeuchtung",C408-($M$47*D408^$M$48),"")</f>
        <v/>
      </c>
      <c r="J408" s="36" t="str">
        <f>IF(A408="Entfeuchtung",($D$41-$M$6+$M$55-I408)/($D$41-$D$42+$M$55-I408)*100,"")</f>
        <v/>
      </c>
      <c r="K408" s="36" t="str">
        <f>IF(A408="Kuchenbildung",(C408-$M$10)/$D$18*1000,"")</f>
        <v/>
      </c>
      <c r="L408" s="36" t="str">
        <f>IF(A408="Kuchenbildung",IF(AND(ROW(L408)&gt;=($M$56+$M$51),ROW(L408)&lt;=($M$57-$M$52)),K408,#N/A),"")</f>
        <v/>
      </c>
      <c r="M408" s="36" t="e">
        <f t="shared" si="11"/>
        <v>#N/A</v>
      </c>
      <c r="N408" s="68" t="e">
        <f ca="1">M408*$M$27+$M$26</f>
        <v>#N/A</v>
      </c>
      <c r="O408" s="42" t="str">
        <f>IFERROR((IF(A408="Kuchenbildung",2/$M$27^2*(N408-$M$26),"")),#N/A)</f>
        <v/>
      </c>
    </row>
    <row r="409" spans="2:15" ht="15" x14ac:dyDescent="0.25">
      <c r="B409" s="69"/>
      <c r="D409" s="69"/>
      <c r="H409" s="42" t="str">
        <f t="shared" si="10"/>
        <v/>
      </c>
      <c r="I409" s="36" t="str">
        <f>IF(A409="Entfeuchtung",C409-($M$47*D409^$M$48),"")</f>
        <v/>
      </c>
      <c r="J409" s="36" t="str">
        <f>IF(A409="Entfeuchtung",($D$41-$M$6+$M$55-I409)/($D$41-$D$42+$M$55-I409)*100,"")</f>
        <v/>
      </c>
      <c r="K409" s="36" t="str">
        <f>IF(A409="Kuchenbildung",(C409-$M$10)/$D$18*1000,"")</f>
        <v/>
      </c>
      <c r="L409" s="36" t="str">
        <f>IF(A409="Kuchenbildung",IF(AND(ROW(L409)&gt;=($M$56+$M$51),ROW(L409)&lt;=($M$57-$M$52)),K409,#N/A),"")</f>
        <v/>
      </c>
      <c r="M409" s="36" t="e">
        <f t="shared" si="11"/>
        <v>#N/A</v>
      </c>
      <c r="N409" s="68" t="e">
        <f ca="1">M409*$M$27+$M$26</f>
        <v>#N/A</v>
      </c>
      <c r="O409" s="42" t="str">
        <f>IFERROR((IF(A409="Kuchenbildung",2/$M$27^2*(N409-$M$26),"")),#N/A)</f>
        <v/>
      </c>
    </row>
    <row r="410" spans="2:15" ht="15" x14ac:dyDescent="0.25">
      <c r="B410" s="69"/>
      <c r="D410" s="69"/>
      <c r="H410" s="42" t="str">
        <f t="shared" si="10"/>
        <v/>
      </c>
      <c r="I410" s="36" t="str">
        <f>IF(A410="Entfeuchtung",C410-($M$47*D410^$M$48),"")</f>
        <v/>
      </c>
      <c r="J410" s="36" t="str">
        <f>IF(A410="Entfeuchtung",($D$41-$M$6+$M$55-I410)/($D$41-$D$42+$M$55-I410)*100,"")</f>
        <v/>
      </c>
      <c r="K410" s="36" t="str">
        <f>IF(A410="Kuchenbildung",(C410-$M$10)/$D$18*1000,"")</f>
        <v/>
      </c>
      <c r="L410" s="36" t="str">
        <f>IF(A410="Kuchenbildung",IF(AND(ROW(L410)&gt;=($M$56+$M$51),ROW(L410)&lt;=($M$57-$M$52)),K410,#N/A),"")</f>
        <v/>
      </c>
      <c r="M410" s="36" t="e">
        <f t="shared" si="11"/>
        <v>#N/A</v>
      </c>
      <c r="N410" s="68" t="e">
        <f ca="1">M410*$M$27+$M$26</f>
        <v>#N/A</v>
      </c>
      <c r="O410" s="42" t="str">
        <f>IFERROR((IF(A410="Kuchenbildung",2/$M$27^2*(N410-$M$26),"")),#N/A)</f>
        <v/>
      </c>
    </row>
    <row r="411" spans="2:15" ht="15" x14ac:dyDescent="0.25">
      <c r="B411" s="69"/>
      <c r="D411" s="69"/>
      <c r="H411" s="42" t="str">
        <f t="shared" si="10"/>
        <v/>
      </c>
      <c r="I411" s="36" t="str">
        <f>IF(A411="Entfeuchtung",C411-($M$47*D411^$M$48),"")</f>
        <v/>
      </c>
      <c r="J411" s="36" t="str">
        <f>IF(A411="Entfeuchtung",($D$41-$M$6+$M$55-I411)/($D$41-$D$42+$M$55-I411)*100,"")</f>
        <v/>
      </c>
      <c r="K411" s="36" t="str">
        <f>IF(A411="Kuchenbildung",(C411-$M$10)/$D$18*1000,"")</f>
        <v/>
      </c>
      <c r="L411" s="36" t="str">
        <f>IF(A411="Kuchenbildung",IF(AND(ROW(L411)&gt;=($M$56+$M$51),ROW(L411)&lt;=($M$57-$M$52)),K411,#N/A),"")</f>
        <v/>
      </c>
      <c r="M411" s="36" t="e">
        <f t="shared" si="11"/>
        <v>#N/A</v>
      </c>
      <c r="N411" s="68" t="e">
        <f ca="1">M411*$M$27+$M$26</f>
        <v>#N/A</v>
      </c>
      <c r="O411" s="42" t="str">
        <f>IFERROR((IF(A411="Kuchenbildung",2/$M$27^2*(N411-$M$26),"")),#N/A)</f>
        <v/>
      </c>
    </row>
    <row r="412" spans="2:15" ht="15" x14ac:dyDescent="0.25">
      <c r="B412" s="69"/>
      <c r="D412" s="69"/>
      <c r="H412" s="42" t="str">
        <f t="shared" si="10"/>
        <v/>
      </c>
      <c r="I412" s="36" t="str">
        <f>IF(A412="Entfeuchtung",C412-($M$47*D412^$M$48),"")</f>
        <v/>
      </c>
      <c r="J412" s="36" t="str">
        <f>IF(A412="Entfeuchtung",($D$41-$M$6+$M$55-I412)/($D$41-$D$42+$M$55-I412)*100,"")</f>
        <v/>
      </c>
      <c r="K412" s="36" t="str">
        <f>IF(A412="Kuchenbildung",(C412-$M$10)/$D$18*1000,"")</f>
        <v/>
      </c>
      <c r="L412" s="36" t="str">
        <f>IF(A412="Kuchenbildung",IF(AND(ROW(L412)&gt;=($M$56+$M$51),ROW(L412)&lt;=($M$57-$M$52)),K412,#N/A),"")</f>
        <v/>
      </c>
      <c r="M412" s="36" t="e">
        <f t="shared" si="11"/>
        <v>#N/A</v>
      </c>
      <c r="N412" s="68" t="e">
        <f ca="1">M412*$M$27+$M$26</f>
        <v>#N/A</v>
      </c>
      <c r="O412" s="42" t="str">
        <f>IFERROR((IF(A412="Kuchenbildung",2/$M$27^2*(N412-$M$26),"")),#N/A)</f>
        <v/>
      </c>
    </row>
    <row r="413" spans="2:15" ht="15" x14ac:dyDescent="0.25">
      <c r="B413" s="69"/>
      <c r="D413" s="69"/>
      <c r="H413" s="42" t="str">
        <f t="shared" si="10"/>
        <v/>
      </c>
      <c r="I413" s="36" t="str">
        <f>IF(A413="Entfeuchtung",C413-($M$47*D413^$M$48),"")</f>
        <v/>
      </c>
      <c r="J413" s="36" t="str">
        <f>IF(A413="Entfeuchtung",($D$41-$M$6+$M$55-I413)/($D$41-$D$42+$M$55-I413)*100,"")</f>
        <v/>
      </c>
      <c r="K413" s="36" t="str">
        <f>IF(A413="Kuchenbildung",(C413-$M$10)/$D$18*1000,"")</f>
        <v/>
      </c>
      <c r="L413" s="36" t="str">
        <f>IF(A413="Kuchenbildung",IF(AND(ROW(L413)&gt;=($M$56+$M$51),ROW(L413)&lt;=($M$57-$M$52)),K413,#N/A),"")</f>
        <v/>
      </c>
      <c r="M413" s="36" t="e">
        <f t="shared" si="11"/>
        <v>#N/A</v>
      </c>
      <c r="N413" s="68" t="e">
        <f ca="1">M413*$M$27+$M$26</f>
        <v>#N/A</v>
      </c>
      <c r="O413" s="42" t="str">
        <f>IFERROR((IF(A413="Kuchenbildung",2/$M$27^2*(N413-$M$26),"")),#N/A)</f>
        <v/>
      </c>
    </row>
    <row r="414" spans="2:15" ht="15" x14ac:dyDescent="0.25">
      <c r="B414" s="69"/>
      <c r="D414" s="69"/>
      <c r="H414" s="42" t="str">
        <f t="shared" si="10"/>
        <v/>
      </c>
      <c r="I414" s="36" t="str">
        <f>IF(A414="Entfeuchtung",C414-($M$47*D414^$M$48),"")</f>
        <v/>
      </c>
      <c r="J414" s="36" t="str">
        <f>IF(A414="Entfeuchtung",($D$41-$M$6+$M$55-I414)/($D$41-$D$42+$M$55-I414)*100,"")</f>
        <v/>
      </c>
      <c r="K414" s="36" t="str">
        <f>IF(A414="Kuchenbildung",(C414-$M$10)/$D$18*1000,"")</f>
        <v/>
      </c>
      <c r="L414" s="36" t="str">
        <f>IF(A414="Kuchenbildung",IF(AND(ROW(L414)&gt;=($M$56+$M$51),ROW(L414)&lt;=($M$57-$M$52)),K414,#N/A),"")</f>
        <v/>
      </c>
      <c r="M414" s="36" t="e">
        <f t="shared" si="11"/>
        <v>#N/A</v>
      </c>
      <c r="N414" s="68" t="e">
        <f ca="1">M414*$M$27+$M$26</f>
        <v>#N/A</v>
      </c>
      <c r="O414" s="42" t="str">
        <f>IFERROR((IF(A414="Kuchenbildung",2/$M$27^2*(N414-$M$26),"")),#N/A)</f>
        <v/>
      </c>
    </row>
    <row r="415" spans="2:15" ht="15" x14ac:dyDescent="0.25">
      <c r="B415" s="69"/>
      <c r="D415" s="69"/>
      <c r="H415" s="42" t="str">
        <f t="shared" si="10"/>
        <v/>
      </c>
      <c r="I415" s="36" t="str">
        <f>IF(A415="Entfeuchtung",C415-($M$47*D415^$M$48),"")</f>
        <v/>
      </c>
      <c r="J415" s="36" t="str">
        <f>IF(A415="Entfeuchtung",($D$41-$M$6+$M$55-I415)/($D$41-$D$42+$M$55-I415)*100,"")</f>
        <v/>
      </c>
      <c r="K415" s="36" t="str">
        <f>IF(A415="Kuchenbildung",(C415-$M$10)/$D$18*1000,"")</f>
        <v/>
      </c>
      <c r="L415" s="36" t="str">
        <f>IF(A415="Kuchenbildung",IF(AND(ROW(L415)&gt;=($M$56+$M$51),ROW(L415)&lt;=($M$57-$M$52)),K415,#N/A),"")</f>
        <v/>
      </c>
      <c r="M415" s="36" t="e">
        <f t="shared" si="11"/>
        <v>#N/A</v>
      </c>
      <c r="N415" s="68" t="e">
        <f ca="1">M415*$M$27+$M$26</f>
        <v>#N/A</v>
      </c>
      <c r="O415" s="42" t="str">
        <f>IFERROR((IF(A415="Kuchenbildung",2/$M$27^2*(N415-$M$26),"")),#N/A)</f>
        <v/>
      </c>
    </row>
    <row r="416" spans="2:15" ht="15" x14ac:dyDescent="0.25">
      <c r="B416" s="69"/>
      <c r="D416" s="69"/>
      <c r="H416" s="42" t="str">
        <f t="shared" si="10"/>
        <v/>
      </c>
      <c r="I416" s="36" t="str">
        <f>IF(A416="Entfeuchtung",C416-($M$47*D416^$M$48),"")</f>
        <v/>
      </c>
      <c r="J416" s="36" t="str">
        <f>IF(A416="Entfeuchtung",($D$41-$M$6+$M$55-I416)/($D$41-$D$42+$M$55-I416)*100,"")</f>
        <v/>
      </c>
      <c r="K416" s="36" t="str">
        <f>IF(A416="Kuchenbildung",(C416-$M$10)/$D$18*1000,"")</f>
        <v/>
      </c>
      <c r="L416" s="36" t="str">
        <f>IF(A416="Kuchenbildung",IF(AND(ROW(L416)&gt;=($M$56+$M$51),ROW(L416)&lt;=($M$57-$M$52)),K416,#N/A),"")</f>
        <v/>
      </c>
      <c r="M416" s="36" t="e">
        <f t="shared" si="11"/>
        <v>#N/A</v>
      </c>
      <c r="N416" s="68" t="e">
        <f ca="1">M416*$M$27+$M$26</f>
        <v>#N/A</v>
      </c>
      <c r="O416" s="42" t="str">
        <f>IFERROR((IF(A416="Kuchenbildung",2/$M$27^2*(N416-$M$26),"")),#N/A)</f>
        <v/>
      </c>
    </row>
    <row r="417" spans="2:15" ht="15" x14ac:dyDescent="0.25">
      <c r="B417" s="69"/>
      <c r="D417" s="69"/>
      <c r="H417" s="42" t="str">
        <f t="shared" si="10"/>
        <v/>
      </c>
      <c r="I417" s="36" t="str">
        <f>IF(A417="Entfeuchtung",C417-($M$47*D417^$M$48),"")</f>
        <v/>
      </c>
      <c r="J417" s="36" t="str">
        <f>IF(A417="Entfeuchtung",($D$41-$M$6+$M$55-I417)/($D$41-$D$42+$M$55-I417)*100,"")</f>
        <v/>
      </c>
      <c r="K417" s="36" t="str">
        <f>IF(A417="Kuchenbildung",(C417-$M$10)/$D$18*1000,"")</f>
        <v/>
      </c>
      <c r="L417" s="36" t="str">
        <f>IF(A417="Kuchenbildung",IF(AND(ROW(L417)&gt;=($M$56+$M$51),ROW(L417)&lt;=($M$57-$M$52)),K417,#N/A),"")</f>
        <v/>
      </c>
      <c r="M417" s="36" t="e">
        <f t="shared" si="11"/>
        <v>#N/A</v>
      </c>
      <c r="N417" s="68" t="e">
        <f ca="1">M417*$M$27+$M$26</f>
        <v>#N/A</v>
      </c>
      <c r="O417" s="42" t="str">
        <f>IFERROR((IF(A417="Kuchenbildung",2/$M$27^2*(N417-$M$26),"")),#N/A)</f>
        <v/>
      </c>
    </row>
    <row r="418" spans="2:15" ht="15" x14ac:dyDescent="0.25">
      <c r="B418" s="69"/>
      <c r="D418" s="69"/>
      <c r="H418" s="42" t="str">
        <f t="shared" si="10"/>
        <v/>
      </c>
      <c r="I418" s="36" t="str">
        <f>IF(A418="Entfeuchtung",C418-($M$47*D418^$M$48),"")</f>
        <v/>
      </c>
      <c r="J418" s="36" t="str">
        <f>IF(A418="Entfeuchtung",($D$41-$M$6+$M$55-I418)/($D$41-$D$42+$M$55-I418)*100,"")</f>
        <v/>
      </c>
      <c r="K418" s="36" t="str">
        <f>IF(A418="Kuchenbildung",(C418-$M$10)/$D$18*1000,"")</f>
        <v/>
      </c>
      <c r="L418" s="36" t="str">
        <f>IF(A418="Kuchenbildung",IF(AND(ROW(L418)&gt;=($M$56+$M$51),ROW(L418)&lt;=($M$57-$M$52)),K418,#N/A),"")</f>
        <v/>
      </c>
      <c r="M418" s="36" t="e">
        <f t="shared" si="11"/>
        <v>#N/A</v>
      </c>
      <c r="N418" s="68" t="e">
        <f ca="1">M418*$M$27+$M$26</f>
        <v>#N/A</v>
      </c>
      <c r="O418" s="42" t="str">
        <f>IFERROR((IF(A418="Kuchenbildung",2/$M$27^2*(N418-$M$26),"")),#N/A)</f>
        <v/>
      </c>
    </row>
    <row r="419" spans="2:15" ht="15" x14ac:dyDescent="0.25">
      <c r="B419" s="69"/>
      <c r="D419" s="69"/>
      <c r="H419" s="42" t="str">
        <f t="shared" si="10"/>
        <v/>
      </c>
      <c r="I419" s="36" t="str">
        <f>IF(A419="Entfeuchtung",C419-($M$47*D419^$M$48),"")</f>
        <v/>
      </c>
      <c r="J419" s="36" t="str">
        <f>IF(A419="Entfeuchtung",($D$41-$M$6+$M$55-I419)/($D$41-$D$42+$M$55-I419)*100,"")</f>
        <v/>
      </c>
      <c r="K419" s="36" t="str">
        <f>IF(A419="Kuchenbildung",(C419-$M$10)/$D$18*1000,"")</f>
        <v/>
      </c>
      <c r="L419" s="36" t="str">
        <f>IF(A419="Kuchenbildung",IF(AND(ROW(L419)&gt;=($M$56+$M$51),ROW(L419)&lt;=($M$57-$M$52)),K419,#N/A),"")</f>
        <v/>
      </c>
      <c r="M419" s="36" t="e">
        <f t="shared" si="11"/>
        <v>#N/A</v>
      </c>
      <c r="N419" s="68" t="e">
        <f ca="1">M419*$M$27+$M$26</f>
        <v>#N/A</v>
      </c>
      <c r="O419" s="42" t="str">
        <f>IFERROR((IF(A419="Kuchenbildung",2/$M$27^2*(N419-$M$26),"")),#N/A)</f>
        <v/>
      </c>
    </row>
    <row r="420" spans="2:15" ht="15" x14ac:dyDescent="0.25">
      <c r="B420" s="69"/>
      <c r="D420" s="69"/>
      <c r="H420" s="42" t="str">
        <f t="shared" si="10"/>
        <v/>
      </c>
      <c r="I420" s="36" t="str">
        <f>IF(A420="Entfeuchtung",C420-($M$47*D420^$M$48),"")</f>
        <v/>
      </c>
      <c r="J420" s="36" t="str">
        <f>IF(A420="Entfeuchtung",($D$41-$M$6+$M$55-I420)/($D$41-$D$42+$M$55-I420)*100,"")</f>
        <v/>
      </c>
      <c r="K420" s="36" t="str">
        <f>IF(A420="Kuchenbildung",(C420-$M$10)/$D$18*1000,"")</f>
        <v/>
      </c>
      <c r="L420" s="36" t="str">
        <f>IF(A420="Kuchenbildung",IF(AND(ROW(L420)&gt;=($M$56+$M$51),ROW(L420)&lt;=($M$57-$M$52)),K420,#N/A),"")</f>
        <v/>
      </c>
      <c r="M420" s="36" t="e">
        <f t="shared" si="11"/>
        <v>#N/A</v>
      </c>
      <c r="N420" s="68" t="e">
        <f ca="1">M420*$M$27+$M$26</f>
        <v>#N/A</v>
      </c>
      <c r="O420" s="42" t="str">
        <f>IFERROR((IF(A420="Kuchenbildung",2/$M$27^2*(N420-$M$26),"")),#N/A)</f>
        <v/>
      </c>
    </row>
    <row r="421" spans="2:15" ht="15" x14ac:dyDescent="0.25">
      <c r="B421" s="69"/>
      <c r="D421" s="69"/>
      <c r="H421" s="42" t="str">
        <f t="shared" si="10"/>
        <v/>
      </c>
      <c r="I421" s="36" t="str">
        <f>IF(A421="Entfeuchtung",C421-($M$47*D421^$M$48),"")</f>
        <v/>
      </c>
      <c r="J421" s="36" t="str">
        <f>IF(A421="Entfeuchtung",($D$41-$M$6+$M$55-I421)/($D$41-$D$42+$M$55-I421)*100,"")</f>
        <v/>
      </c>
      <c r="K421" s="36" t="str">
        <f>IF(A421="Kuchenbildung",(C421-$M$10)/$D$18*1000,"")</f>
        <v/>
      </c>
      <c r="L421" s="36" t="str">
        <f>IF(A421="Kuchenbildung",IF(AND(ROW(L421)&gt;=($M$56+$M$51),ROW(L421)&lt;=($M$57-$M$52)),K421,#N/A),"")</f>
        <v/>
      </c>
      <c r="M421" s="36" t="e">
        <f t="shared" si="11"/>
        <v>#N/A</v>
      </c>
      <c r="N421" s="68" t="e">
        <f ca="1">M421*$M$27+$M$26</f>
        <v>#N/A</v>
      </c>
      <c r="O421" s="42" t="str">
        <f>IFERROR((IF(A421="Kuchenbildung",2/$M$27^2*(N421-$M$26),"")),#N/A)</f>
        <v/>
      </c>
    </row>
    <row r="422" spans="2:15" ht="15" x14ac:dyDescent="0.25">
      <c r="B422" s="69"/>
      <c r="D422" s="69"/>
      <c r="H422" s="42" t="str">
        <f t="shared" si="10"/>
        <v/>
      </c>
      <c r="I422" s="36" t="str">
        <f>IF(A422="Entfeuchtung",C422-($M$47*D422^$M$48),"")</f>
        <v/>
      </c>
      <c r="J422" s="36" t="str">
        <f>IF(A422="Entfeuchtung",($D$41-$M$6+$M$55-I422)/($D$41-$D$42+$M$55-I422)*100,"")</f>
        <v/>
      </c>
      <c r="K422" s="36" t="str">
        <f>IF(A422="Kuchenbildung",(C422-$M$10)/$D$18*1000,"")</f>
        <v/>
      </c>
      <c r="L422" s="36" t="str">
        <f>IF(A422="Kuchenbildung",IF(AND(ROW(L422)&gt;=($M$56+$M$51),ROW(L422)&lt;=($M$57-$M$52)),K422,#N/A),"")</f>
        <v/>
      </c>
      <c r="M422" s="36" t="e">
        <f t="shared" si="11"/>
        <v>#N/A</v>
      </c>
      <c r="N422" s="68" t="e">
        <f ca="1">M422*$M$27+$M$26</f>
        <v>#N/A</v>
      </c>
      <c r="O422" s="42" t="str">
        <f>IFERROR((IF(A422="Kuchenbildung",2/$M$27^2*(N422-$M$26),"")),#N/A)</f>
        <v/>
      </c>
    </row>
    <row r="423" spans="2:15" ht="15" x14ac:dyDescent="0.25">
      <c r="B423" s="69"/>
      <c r="D423" s="69"/>
      <c r="H423" s="42" t="str">
        <f t="shared" si="10"/>
        <v/>
      </c>
      <c r="I423" s="36" t="str">
        <f>IF(A423="Entfeuchtung",C423-($M$47*D423^$M$48),"")</f>
        <v/>
      </c>
      <c r="J423" s="36" t="str">
        <f>IF(A423="Entfeuchtung",($D$41-$M$6+$M$55-I423)/($D$41-$D$42+$M$55-I423)*100,"")</f>
        <v/>
      </c>
      <c r="K423" s="36" t="str">
        <f>IF(A423="Kuchenbildung",(C423-$M$10)/$D$18*1000,"")</f>
        <v/>
      </c>
      <c r="L423" s="36" t="str">
        <f>IF(A423="Kuchenbildung",IF(AND(ROW(L423)&gt;=($M$56+$M$51),ROW(L423)&lt;=($M$57-$M$52)),K423,#N/A),"")</f>
        <v/>
      </c>
      <c r="M423" s="36" t="e">
        <f t="shared" si="11"/>
        <v>#N/A</v>
      </c>
      <c r="N423" s="68" t="e">
        <f ca="1">M423*$M$27+$M$26</f>
        <v>#N/A</v>
      </c>
      <c r="O423" s="42" t="str">
        <f>IFERROR((IF(A423="Kuchenbildung",2/$M$27^2*(N423-$M$26),"")),#N/A)</f>
        <v/>
      </c>
    </row>
    <row r="424" spans="2:15" ht="15" x14ac:dyDescent="0.25">
      <c r="B424" s="69"/>
      <c r="D424" s="69"/>
      <c r="H424" s="42" t="str">
        <f t="shared" si="10"/>
        <v/>
      </c>
      <c r="I424" s="36" t="str">
        <f>IF(A424="Entfeuchtung",C424-($M$47*D424^$M$48),"")</f>
        <v/>
      </c>
      <c r="J424" s="36" t="str">
        <f>IF(A424="Entfeuchtung",($D$41-$M$6+$M$55-I424)/($D$41-$D$42+$M$55-I424)*100,"")</f>
        <v/>
      </c>
      <c r="K424" s="36" t="str">
        <f>IF(A424="Kuchenbildung",(C424-$M$10)/$D$18*1000,"")</f>
        <v/>
      </c>
      <c r="L424" s="36" t="str">
        <f>IF(A424="Kuchenbildung",IF(AND(ROW(L424)&gt;=($M$56+$M$51),ROW(L424)&lt;=($M$57-$M$52)),K424,#N/A),"")</f>
        <v/>
      </c>
      <c r="M424" s="36" t="e">
        <f t="shared" si="11"/>
        <v>#N/A</v>
      </c>
      <c r="N424" s="68" t="e">
        <f ca="1">M424*$M$27+$M$26</f>
        <v>#N/A</v>
      </c>
      <c r="O424" s="42" t="str">
        <f>IFERROR((IF(A424="Kuchenbildung",2/$M$27^2*(N424-$M$26),"")),#N/A)</f>
        <v/>
      </c>
    </row>
    <row r="425" spans="2:15" ht="15" x14ac:dyDescent="0.25">
      <c r="B425" s="69"/>
      <c r="D425" s="69"/>
      <c r="H425" s="42" t="str">
        <f t="shared" si="10"/>
        <v/>
      </c>
      <c r="I425" s="36" t="str">
        <f>IF(A425="Entfeuchtung",C425-($M$47*D425^$M$48),"")</f>
        <v/>
      </c>
      <c r="J425" s="36" t="str">
        <f>IF(A425="Entfeuchtung",($D$41-$M$6+$M$55-I425)/($D$41-$D$42+$M$55-I425)*100,"")</f>
        <v/>
      </c>
      <c r="K425" s="36" t="str">
        <f>IF(A425="Kuchenbildung",(C425-$M$10)/$D$18*1000,"")</f>
        <v/>
      </c>
      <c r="L425" s="36" t="str">
        <f>IF(A425="Kuchenbildung",IF(AND(ROW(L425)&gt;=($M$56+$M$51),ROW(L425)&lt;=($M$57-$M$52)),K425,#N/A),"")</f>
        <v/>
      </c>
      <c r="M425" s="36" t="e">
        <f t="shared" si="11"/>
        <v>#N/A</v>
      </c>
      <c r="N425" s="68" t="e">
        <f ca="1">M425*$M$27+$M$26</f>
        <v>#N/A</v>
      </c>
      <c r="O425" s="42" t="str">
        <f>IFERROR((IF(A425="Kuchenbildung",2/$M$27^2*(N425-$M$26),"")),#N/A)</f>
        <v/>
      </c>
    </row>
    <row r="426" spans="2:15" ht="15" x14ac:dyDescent="0.25">
      <c r="B426" s="69"/>
      <c r="D426" s="69"/>
      <c r="H426" s="42" t="str">
        <f t="shared" si="10"/>
        <v/>
      </c>
      <c r="I426" s="36" t="str">
        <f>IF(A426="Entfeuchtung",C426-($M$47*D426^$M$48),"")</f>
        <v/>
      </c>
      <c r="J426" s="36" t="str">
        <f>IF(A426="Entfeuchtung",($D$41-$M$6+$M$55-I426)/($D$41-$D$42+$M$55-I426)*100,"")</f>
        <v/>
      </c>
      <c r="K426" s="36" t="str">
        <f>IF(A426="Kuchenbildung",(C426-$M$10)/$D$18*1000,"")</f>
        <v/>
      </c>
      <c r="L426" s="36" t="str">
        <f>IF(A426="Kuchenbildung",IF(AND(ROW(L426)&gt;=($M$56+$M$51),ROW(L426)&lt;=($M$57-$M$52)),K426,#N/A),"")</f>
        <v/>
      </c>
      <c r="M426" s="36" t="e">
        <f t="shared" si="11"/>
        <v>#N/A</v>
      </c>
      <c r="N426" s="68" t="e">
        <f ca="1">M426*$M$27+$M$26</f>
        <v>#N/A</v>
      </c>
      <c r="O426" s="42" t="str">
        <f>IFERROR((IF(A426="Kuchenbildung",2/$M$27^2*(N426-$M$26),"")),#N/A)</f>
        <v/>
      </c>
    </row>
    <row r="427" spans="2:15" ht="15" x14ac:dyDescent="0.25">
      <c r="B427" s="69"/>
      <c r="D427" s="69"/>
      <c r="H427" s="42" t="str">
        <f t="shared" si="10"/>
        <v/>
      </c>
      <c r="I427" s="36" t="str">
        <f>IF(A427="Entfeuchtung",C427-($M$47*D427^$M$48),"")</f>
        <v/>
      </c>
      <c r="J427" s="36" t="str">
        <f>IF(A427="Entfeuchtung",($D$41-$M$6+$M$55-I427)/($D$41-$D$42+$M$55-I427)*100,"")</f>
        <v/>
      </c>
      <c r="K427" s="36" t="str">
        <f>IF(A427="Kuchenbildung",(C427-$M$10)/$D$18*1000,"")</f>
        <v/>
      </c>
      <c r="L427" s="36" t="str">
        <f>IF(A427="Kuchenbildung",IF(AND(ROW(L427)&gt;=($M$56+$M$51),ROW(L427)&lt;=($M$57-$M$52)),K427,#N/A),"")</f>
        <v/>
      </c>
      <c r="M427" s="36" t="e">
        <f t="shared" si="11"/>
        <v>#N/A</v>
      </c>
      <c r="N427" s="68" t="e">
        <f ca="1">M427*$M$27+$M$26</f>
        <v>#N/A</v>
      </c>
      <c r="O427" s="42" t="str">
        <f>IFERROR((IF(A427="Kuchenbildung",2/$M$27^2*(N427-$M$26),"")),#N/A)</f>
        <v/>
      </c>
    </row>
    <row r="428" spans="2:15" ht="15" x14ac:dyDescent="0.25">
      <c r="B428" s="69"/>
      <c r="D428" s="69"/>
      <c r="H428" s="42" t="str">
        <f t="shared" si="10"/>
        <v/>
      </c>
      <c r="I428" s="36" t="str">
        <f>IF(A428="Entfeuchtung",C428-($M$47*D428^$M$48),"")</f>
        <v/>
      </c>
      <c r="J428" s="36" t="str">
        <f>IF(A428="Entfeuchtung",($D$41-$M$6+$M$55-I428)/($D$41-$D$42+$M$55-I428)*100,"")</f>
        <v/>
      </c>
      <c r="K428" s="36" t="str">
        <f>IF(A428="Kuchenbildung",(C428-$M$10)/$D$18*1000,"")</f>
        <v/>
      </c>
      <c r="L428" s="36" t="str">
        <f>IF(A428="Kuchenbildung",IF(AND(ROW(L428)&gt;=($M$56+$M$51),ROW(L428)&lt;=($M$57-$M$52)),K428,#N/A),"")</f>
        <v/>
      </c>
      <c r="M428" s="36" t="e">
        <f t="shared" si="11"/>
        <v>#N/A</v>
      </c>
      <c r="N428" s="68" t="e">
        <f ca="1">M428*$M$27+$M$26</f>
        <v>#N/A</v>
      </c>
      <c r="O428" s="42" t="str">
        <f>IFERROR((IF(A428="Kuchenbildung",2/$M$27^2*(N428-$M$26),"")),#N/A)</f>
        <v/>
      </c>
    </row>
    <row r="429" spans="2:15" ht="15" x14ac:dyDescent="0.25">
      <c r="B429" s="69"/>
      <c r="D429" s="69"/>
      <c r="H429" s="42" t="str">
        <f t="shared" si="10"/>
        <v/>
      </c>
      <c r="I429" s="36" t="str">
        <f>IF(A429="Entfeuchtung",C429-($M$47*D429^$M$48),"")</f>
        <v/>
      </c>
      <c r="J429" s="36" t="str">
        <f>IF(A429="Entfeuchtung",($D$41-$M$6+$M$55-I429)/($D$41-$D$42+$M$55-I429)*100,"")</f>
        <v/>
      </c>
      <c r="K429" s="36" t="str">
        <f>IF(A429="Kuchenbildung",(C429-$M$10)/$D$18*1000,"")</f>
        <v/>
      </c>
      <c r="L429" s="36" t="str">
        <f>IF(A429="Kuchenbildung",IF(AND(ROW(L429)&gt;=($M$56+$M$51),ROW(L429)&lt;=($M$57-$M$52)),K429,#N/A),"")</f>
        <v/>
      </c>
      <c r="M429" s="36" t="e">
        <f t="shared" si="11"/>
        <v>#N/A</v>
      </c>
      <c r="N429" s="68" t="e">
        <f ca="1">M429*$M$27+$M$26</f>
        <v>#N/A</v>
      </c>
      <c r="O429" s="42" t="str">
        <f>IFERROR((IF(A429="Kuchenbildung",2/$M$27^2*(N429-$M$26),"")),#N/A)</f>
        <v/>
      </c>
    </row>
    <row r="430" spans="2:15" ht="15" x14ac:dyDescent="0.25">
      <c r="B430" s="69"/>
      <c r="D430" s="69"/>
      <c r="H430" s="42" t="str">
        <f t="shared" si="10"/>
        <v/>
      </c>
      <c r="I430" s="36" t="str">
        <f>IF(A430="Entfeuchtung",C430-($M$47*D430^$M$48),"")</f>
        <v/>
      </c>
      <c r="J430" s="36" t="str">
        <f>IF(A430="Entfeuchtung",($D$41-$M$6+$M$55-I430)/($D$41-$D$42+$M$55-I430)*100,"")</f>
        <v/>
      </c>
      <c r="K430" s="36" t="str">
        <f>IF(A430="Kuchenbildung",(C430-$M$10)/$D$18*1000,"")</f>
        <v/>
      </c>
      <c r="L430" s="36" t="str">
        <f>IF(A430="Kuchenbildung",IF(AND(ROW(L430)&gt;=($M$56+$M$51),ROW(L430)&lt;=($M$57-$M$52)),K430,#N/A),"")</f>
        <v/>
      </c>
      <c r="M430" s="36" t="e">
        <f t="shared" si="11"/>
        <v>#N/A</v>
      </c>
      <c r="N430" s="68" t="e">
        <f ca="1">M430*$M$27+$M$26</f>
        <v>#N/A</v>
      </c>
      <c r="O430" s="42" t="str">
        <f>IFERROR((IF(A430="Kuchenbildung",2/$M$27^2*(N430-$M$26),"")),#N/A)</f>
        <v/>
      </c>
    </row>
    <row r="431" spans="2:15" ht="15" x14ac:dyDescent="0.25">
      <c r="B431" s="69"/>
      <c r="D431" s="69"/>
      <c r="H431" s="42" t="str">
        <f t="shared" si="10"/>
        <v/>
      </c>
      <c r="I431" s="36" t="str">
        <f>IF(A431="Entfeuchtung",C431-($M$47*D431^$M$48),"")</f>
        <v/>
      </c>
      <c r="J431" s="36" t="str">
        <f>IF(A431="Entfeuchtung",($D$41-$M$6+$M$55-I431)/($D$41-$D$42+$M$55-I431)*100,"")</f>
        <v/>
      </c>
      <c r="K431" s="36" t="str">
        <f>IF(A431="Kuchenbildung",(C431-$M$10)/$D$18*1000,"")</f>
        <v/>
      </c>
      <c r="L431" s="36" t="str">
        <f>IF(A431="Kuchenbildung",IF(AND(ROW(L431)&gt;=($M$56+$M$51),ROW(L431)&lt;=($M$57-$M$52)),K431,#N/A),"")</f>
        <v/>
      </c>
      <c r="M431" s="36" t="e">
        <f t="shared" si="11"/>
        <v>#N/A</v>
      </c>
      <c r="N431" s="68" t="e">
        <f ca="1">M431*$M$27+$M$26</f>
        <v>#N/A</v>
      </c>
      <c r="O431" s="42" t="str">
        <f>IFERROR((IF(A431="Kuchenbildung",2/$M$27^2*(N431-$M$26),"")),#N/A)</f>
        <v/>
      </c>
    </row>
    <row r="432" spans="2:15" ht="15" x14ac:dyDescent="0.25">
      <c r="B432" s="69"/>
      <c r="D432" s="69"/>
      <c r="H432" s="42" t="str">
        <f t="shared" si="10"/>
        <v/>
      </c>
      <c r="I432" s="36" t="str">
        <f>IF(A432="Entfeuchtung",C432-($M$47*D432^$M$48),"")</f>
        <v/>
      </c>
      <c r="J432" s="36" t="str">
        <f>IF(A432="Entfeuchtung",($D$41-$M$6+$M$55-I432)/($D$41-$D$42+$M$55-I432)*100,"")</f>
        <v/>
      </c>
      <c r="K432" s="36" t="str">
        <f>IF(A432="Kuchenbildung",(C432-$M$10)/$D$18*1000,"")</f>
        <v/>
      </c>
      <c r="L432" s="36" t="str">
        <f>IF(A432="Kuchenbildung",IF(AND(ROW(L432)&gt;=($M$56+$M$51),ROW(L432)&lt;=($M$57-$M$52)),K432,#N/A),"")</f>
        <v/>
      </c>
      <c r="M432" s="36" t="e">
        <f t="shared" si="11"/>
        <v>#N/A</v>
      </c>
      <c r="N432" s="68" t="e">
        <f ca="1">M432*$M$27+$M$26</f>
        <v>#N/A</v>
      </c>
      <c r="O432" s="42" t="str">
        <f>IFERROR((IF(A432="Kuchenbildung",2/$M$27^2*(N432-$M$26),"")),#N/A)</f>
        <v/>
      </c>
    </row>
    <row r="433" spans="2:15" ht="15" x14ac:dyDescent="0.25">
      <c r="B433" s="69"/>
      <c r="D433" s="69"/>
      <c r="H433" s="42" t="str">
        <f t="shared" si="10"/>
        <v/>
      </c>
      <c r="I433" s="36" t="str">
        <f>IF(A433="Entfeuchtung",C433-($M$47*D433^$M$48),"")</f>
        <v/>
      </c>
      <c r="J433" s="36" t="str">
        <f>IF(A433="Entfeuchtung",($D$41-$M$6+$M$55-I433)/($D$41-$D$42+$M$55-I433)*100,"")</f>
        <v/>
      </c>
      <c r="K433" s="36" t="str">
        <f>IF(A433="Kuchenbildung",(C433-$M$10)/$D$18*1000,"")</f>
        <v/>
      </c>
      <c r="L433" s="36" t="str">
        <f>IF(A433="Kuchenbildung",IF(AND(ROW(L433)&gt;=($M$56+$M$51),ROW(L433)&lt;=($M$57-$M$52)),K433,#N/A),"")</f>
        <v/>
      </c>
      <c r="M433" s="36" t="e">
        <f t="shared" si="11"/>
        <v>#N/A</v>
      </c>
      <c r="N433" s="68" t="e">
        <f ca="1">M433*$M$27+$M$26</f>
        <v>#N/A</v>
      </c>
      <c r="O433" s="42" t="str">
        <f>IFERROR((IF(A433="Kuchenbildung",2/$M$27^2*(N433-$M$26),"")),#N/A)</f>
        <v/>
      </c>
    </row>
    <row r="434" spans="2:15" ht="15" x14ac:dyDescent="0.25">
      <c r="B434" s="69"/>
      <c r="D434" s="69"/>
      <c r="H434" s="42" t="str">
        <f t="shared" si="10"/>
        <v/>
      </c>
      <c r="I434" s="36" t="str">
        <f>IF(A434="Entfeuchtung",C434-($M$47*D434^$M$48),"")</f>
        <v/>
      </c>
      <c r="J434" s="36" t="str">
        <f>IF(A434="Entfeuchtung",($D$41-$M$6+$M$55-I434)/($D$41-$D$42+$M$55-I434)*100,"")</f>
        <v/>
      </c>
      <c r="K434" s="36" t="str">
        <f>IF(A434="Kuchenbildung",(C434-$M$10)/$D$18*1000,"")</f>
        <v/>
      </c>
      <c r="L434" s="36" t="str">
        <f>IF(A434="Kuchenbildung",IF(AND(ROW(L434)&gt;=($M$56+$M$51),ROW(L434)&lt;=($M$57-$M$52)),K434,#N/A),"")</f>
        <v/>
      </c>
      <c r="M434" s="36" t="e">
        <f t="shared" si="11"/>
        <v>#N/A</v>
      </c>
      <c r="N434" s="68" t="e">
        <f ca="1">M434*$M$27+$M$26</f>
        <v>#N/A</v>
      </c>
      <c r="O434" s="42" t="str">
        <f>IFERROR((IF(A434="Kuchenbildung",2/$M$27^2*(N434-$M$26),"")),#N/A)</f>
        <v/>
      </c>
    </row>
    <row r="435" spans="2:15" ht="15" x14ac:dyDescent="0.25">
      <c r="B435" s="69"/>
      <c r="D435" s="69"/>
      <c r="H435" s="42" t="str">
        <f t="shared" si="10"/>
        <v/>
      </c>
      <c r="I435" s="36" t="str">
        <f>IF(A435="Entfeuchtung",C435-($M$47*D435^$M$48),"")</f>
        <v/>
      </c>
      <c r="J435" s="36" t="str">
        <f>IF(A435="Entfeuchtung",($D$41-$M$6+$M$55-I435)/($D$41-$D$42+$M$55-I435)*100,"")</f>
        <v/>
      </c>
      <c r="K435" s="36" t="str">
        <f>IF(A435="Kuchenbildung",(C435-$M$10)/$D$18*1000,"")</f>
        <v/>
      </c>
      <c r="L435" s="36" t="str">
        <f>IF(A435="Kuchenbildung",IF(AND(ROW(L435)&gt;=($M$56+$M$51),ROW(L435)&lt;=($M$57-$M$52)),K435,#N/A),"")</f>
        <v/>
      </c>
      <c r="M435" s="36" t="e">
        <f t="shared" si="11"/>
        <v>#N/A</v>
      </c>
      <c r="N435" s="68" t="e">
        <f ca="1">M435*$M$27+$M$26</f>
        <v>#N/A</v>
      </c>
      <c r="O435" s="42" t="str">
        <f>IFERROR((IF(A435="Kuchenbildung",2/$M$27^2*(N435-$M$26),"")),#N/A)</f>
        <v/>
      </c>
    </row>
    <row r="436" spans="2:15" ht="15" x14ac:dyDescent="0.25">
      <c r="B436" s="69"/>
      <c r="D436" s="69"/>
      <c r="H436" s="42" t="str">
        <f t="shared" si="10"/>
        <v/>
      </c>
      <c r="I436" s="36" t="str">
        <f>IF(A436="Entfeuchtung",C436-($M$47*D436^$M$48),"")</f>
        <v/>
      </c>
      <c r="J436" s="36" t="str">
        <f>IF(A436="Entfeuchtung",($D$41-$M$6+$M$55-I436)/($D$41-$D$42+$M$55-I436)*100,"")</f>
        <v/>
      </c>
      <c r="K436" s="36" t="str">
        <f>IF(A436="Kuchenbildung",(C436-$M$10)/$D$18*1000,"")</f>
        <v/>
      </c>
      <c r="L436" s="36" t="str">
        <f>IF(A436="Kuchenbildung",IF(AND(ROW(L436)&gt;=($M$56+$M$51),ROW(L436)&lt;=($M$57-$M$52)),K436,#N/A),"")</f>
        <v/>
      </c>
      <c r="M436" s="36" t="e">
        <f t="shared" si="11"/>
        <v>#N/A</v>
      </c>
      <c r="N436" s="68" t="e">
        <f ca="1">M436*$M$27+$M$26</f>
        <v>#N/A</v>
      </c>
      <c r="O436" s="42" t="str">
        <f>IFERROR((IF(A436="Kuchenbildung",2/$M$27^2*(N436-$M$26),"")),#N/A)</f>
        <v/>
      </c>
    </row>
    <row r="437" spans="2:15" ht="15" x14ac:dyDescent="0.25">
      <c r="B437" s="69"/>
      <c r="D437" s="69"/>
      <c r="H437" s="42" t="str">
        <f t="shared" si="10"/>
        <v/>
      </c>
      <c r="I437" s="36" t="str">
        <f>IF(A437="Entfeuchtung",C437-($M$47*D437^$M$48),"")</f>
        <v/>
      </c>
      <c r="J437" s="36" t="str">
        <f>IF(A437="Entfeuchtung",($D$41-$M$6+$M$55-I437)/($D$41-$D$42+$M$55-I437)*100,"")</f>
        <v/>
      </c>
      <c r="K437" s="36" t="str">
        <f>IF(A437="Kuchenbildung",(C437-$M$10)/$D$18*1000,"")</f>
        <v/>
      </c>
      <c r="L437" s="36" t="str">
        <f>IF(A437="Kuchenbildung",IF(AND(ROW(L437)&gt;=($M$56+$M$51),ROW(L437)&lt;=($M$57-$M$52)),K437,#N/A),"")</f>
        <v/>
      </c>
      <c r="M437" s="36" t="e">
        <f t="shared" si="11"/>
        <v>#N/A</v>
      </c>
      <c r="N437" s="68" t="e">
        <f ca="1">M437*$M$27+$M$26</f>
        <v>#N/A</v>
      </c>
      <c r="O437" s="42" t="str">
        <f>IFERROR((IF(A437="Kuchenbildung",2/$M$27^2*(N437-$M$26),"")),#N/A)</f>
        <v/>
      </c>
    </row>
    <row r="438" spans="2:15" ht="15" x14ac:dyDescent="0.25">
      <c r="B438" s="69"/>
      <c r="D438" s="69"/>
      <c r="H438" s="42" t="str">
        <f t="shared" si="10"/>
        <v/>
      </c>
      <c r="I438" s="36" t="str">
        <f>IF(A438="Entfeuchtung",C438-($M$47*D438^$M$48),"")</f>
        <v/>
      </c>
      <c r="J438" s="36" t="str">
        <f>IF(A438="Entfeuchtung",($D$41-$M$6+$M$55-I438)/($D$41-$D$42+$M$55-I438)*100,"")</f>
        <v/>
      </c>
      <c r="K438" s="36" t="str">
        <f>IF(A438="Kuchenbildung",(C438-$M$10)/$D$18*1000,"")</f>
        <v/>
      </c>
      <c r="L438" s="36" t="str">
        <f>IF(A438="Kuchenbildung",IF(AND(ROW(L438)&gt;=($M$56+$M$51),ROW(L438)&lt;=($M$57-$M$52)),K438,#N/A),"")</f>
        <v/>
      </c>
      <c r="M438" s="36" t="e">
        <f t="shared" si="11"/>
        <v>#N/A</v>
      </c>
      <c r="N438" s="68" t="e">
        <f ca="1">M438*$M$27+$M$26</f>
        <v>#N/A</v>
      </c>
      <c r="O438" s="42" t="str">
        <f>IFERROR((IF(A438="Kuchenbildung",2/$M$27^2*(N438-$M$26),"")),#N/A)</f>
        <v/>
      </c>
    </row>
    <row r="439" spans="2:15" ht="15" x14ac:dyDescent="0.25">
      <c r="B439" s="69"/>
      <c r="D439" s="69"/>
      <c r="H439" s="42" t="str">
        <f t="shared" si="10"/>
        <v/>
      </c>
      <c r="I439" s="36" t="str">
        <f>IF(A439="Entfeuchtung",C439-($M$47*D439^$M$48),"")</f>
        <v/>
      </c>
      <c r="J439" s="36" t="str">
        <f>IF(A439="Entfeuchtung",($D$41-$M$6+$M$55-I439)/($D$41-$D$42+$M$55-I439)*100,"")</f>
        <v/>
      </c>
      <c r="K439" s="36" t="str">
        <f>IF(A439="Kuchenbildung",(C439-$M$10)/$D$18*1000,"")</f>
        <v/>
      </c>
      <c r="L439" s="36" t="str">
        <f>IF(A439="Kuchenbildung",IF(AND(ROW(L439)&gt;=($M$56+$M$51),ROW(L439)&lt;=($M$57-$M$52)),K439,#N/A),"")</f>
        <v/>
      </c>
      <c r="M439" s="36" t="e">
        <f t="shared" si="11"/>
        <v>#N/A</v>
      </c>
      <c r="N439" s="68" t="e">
        <f ca="1">M439*$M$27+$M$26</f>
        <v>#N/A</v>
      </c>
      <c r="O439" s="42" t="str">
        <f>IFERROR((IF(A439="Kuchenbildung",2/$M$27^2*(N439-$M$26),"")),#N/A)</f>
        <v/>
      </c>
    </row>
    <row r="440" spans="2:15" ht="15" x14ac:dyDescent="0.25">
      <c r="B440" s="69"/>
      <c r="D440" s="69"/>
      <c r="H440" s="42" t="str">
        <f t="shared" si="10"/>
        <v/>
      </c>
      <c r="I440" s="36" t="str">
        <f>IF(A440="Entfeuchtung",C440-($M$47*D440^$M$48),"")</f>
        <v/>
      </c>
      <c r="J440" s="36" t="str">
        <f>IF(A440="Entfeuchtung",($D$41-$M$6+$M$55-I440)/($D$41-$D$42+$M$55-I440)*100,"")</f>
        <v/>
      </c>
      <c r="K440" s="36" t="str">
        <f>IF(A440="Kuchenbildung",(C440-$M$10)/$D$18*1000,"")</f>
        <v/>
      </c>
      <c r="L440" s="36" t="str">
        <f>IF(A440="Kuchenbildung",IF(AND(ROW(L440)&gt;=($M$56+$M$51),ROW(L440)&lt;=($M$57-$M$52)),K440,#N/A),"")</f>
        <v/>
      </c>
      <c r="M440" s="36" t="e">
        <f t="shared" si="11"/>
        <v>#N/A</v>
      </c>
      <c r="N440" s="68" t="e">
        <f ca="1">M440*$M$27+$M$26</f>
        <v>#N/A</v>
      </c>
      <c r="O440" s="42" t="str">
        <f>IFERROR((IF(A440="Kuchenbildung",2/$M$27^2*(N440-$M$26),"")),#N/A)</f>
        <v/>
      </c>
    </row>
    <row r="441" spans="2:15" ht="15" x14ac:dyDescent="0.25">
      <c r="B441" s="69"/>
      <c r="D441" s="69"/>
      <c r="H441" s="42" t="str">
        <f t="shared" si="10"/>
        <v/>
      </c>
      <c r="I441" s="36" t="str">
        <f>IF(A441="Entfeuchtung",C441-($M$47*D441^$M$48),"")</f>
        <v/>
      </c>
      <c r="J441" s="36" t="str">
        <f>IF(A441="Entfeuchtung",($D$41-$M$6+$M$55-I441)/($D$41-$D$42+$M$55-I441)*100,"")</f>
        <v/>
      </c>
      <c r="K441" s="36" t="str">
        <f>IF(A441="Kuchenbildung",(C441-$M$10)/$D$18*1000,"")</f>
        <v/>
      </c>
      <c r="L441" s="36" t="str">
        <f>IF(A441="Kuchenbildung",IF(AND(ROW(L441)&gt;=($M$56+$M$51),ROW(L441)&lt;=($M$57-$M$52)),K441,#N/A),"")</f>
        <v/>
      </c>
      <c r="M441" s="36" t="e">
        <f t="shared" si="11"/>
        <v>#N/A</v>
      </c>
      <c r="N441" s="68" t="e">
        <f ca="1">M441*$M$27+$M$26</f>
        <v>#N/A</v>
      </c>
      <c r="O441" s="42" t="str">
        <f>IFERROR((IF(A441="Kuchenbildung",2/$M$27^2*(N441-$M$26),"")),#N/A)</f>
        <v/>
      </c>
    </row>
    <row r="442" spans="2:15" ht="15" x14ac:dyDescent="0.25">
      <c r="B442" s="69"/>
      <c r="D442" s="69"/>
      <c r="H442" s="42" t="str">
        <f t="shared" si="10"/>
        <v/>
      </c>
      <c r="I442" s="36" t="str">
        <f>IF(A442="Entfeuchtung",C442-($M$47*D442^$M$48),"")</f>
        <v/>
      </c>
      <c r="J442" s="36" t="str">
        <f>IF(A442="Entfeuchtung",($D$41-$M$6+$M$55-I442)/($D$41-$D$42+$M$55-I442)*100,"")</f>
        <v/>
      </c>
      <c r="K442" s="36" t="str">
        <f>IF(A442="Kuchenbildung",(C442-$M$10)/$D$18*1000,"")</f>
        <v/>
      </c>
      <c r="L442" s="36" t="str">
        <f>IF(A442="Kuchenbildung",IF(AND(ROW(L442)&gt;=($M$56+$M$51),ROW(L442)&lt;=($M$57-$M$52)),K442,#N/A),"")</f>
        <v/>
      </c>
      <c r="M442" s="36" t="e">
        <f t="shared" si="11"/>
        <v>#N/A</v>
      </c>
      <c r="N442" s="68" t="e">
        <f ca="1">M442*$M$27+$M$26</f>
        <v>#N/A</v>
      </c>
      <c r="O442" s="42" t="str">
        <f>IFERROR((IF(A442="Kuchenbildung",2/$M$27^2*(N442-$M$26),"")),#N/A)</f>
        <v/>
      </c>
    </row>
    <row r="443" spans="2:15" ht="15" x14ac:dyDescent="0.25">
      <c r="B443" s="69"/>
      <c r="D443" s="69"/>
      <c r="H443" s="42" t="str">
        <f t="shared" si="10"/>
        <v/>
      </c>
      <c r="I443" s="36" t="str">
        <f>IF(A443="Entfeuchtung",C443-($M$47*D443^$M$48),"")</f>
        <v/>
      </c>
      <c r="J443" s="36" t="str">
        <f>IF(A443="Entfeuchtung",($D$41-$M$6+$M$55-I443)/($D$41-$D$42+$M$55-I443)*100,"")</f>
        <v/>
      </c>
      <c r="K443" s="36" t="str">
        <f>IF(A443="Kuchenbildung",(C443-$M$10)/$D$18*1000,"")</f>
        <v/>
      </c>
      <c r="L443" s="36" t="str">
        <f>IF(A443="Kuchenbildung",IF(AND(ROW(L443)&gt;=($M$56+$M$51),ROW(L443)&lt;=($M$57-$M$52)),K443,#N/A),"")</f>
        <v/>
      </c>
      <c r="M443" s="36" t="e">
        <f t="shared" si="11"/>
        <v>#N/A</v>
      </c>
      <c r="N443" s="68" t="e">
        <f ca="1">M443*$M$27+$M$26</f>
        <v>#N/A</v>
      </c>
      <c r="O443" s="42" t="str">
        <f>IFERROR((IF(A443="Kuchenbildung",2/$M$27^2*(N443-$M$26),"")),#N/A)</f>
        <v/>
      </c>
    </row>
    <row r="444" spans="2:15" ht="15" x14ac:dyDescent="0.25">
      <c r="B444" s="69"/>
      <c r="D444" s="69"/>
      <c r="H444" s="42" t="str">
        <f t="shared" si="10"/>
        <v/>
      </c>
      <c r="I444" s="36" t="str">
        <f>IF(A444="Entfeuchtung",C444-($M$47*D444^$M$48),"")</f>
        <v/>
      </c>
      <c r="J444" s="36" t="str">
        <f>IF(A444="Entfeuchtung",($D$41-$M$6+$M$55-I444)/($D$41-$D$42+$M$55-I444)*100,"")</f>
        <v/>
      </c>
      <c r="K444" s="36" t="str">
        <f>IF(A444="Kuchenbildung",(C444-$M$10)/$D$18*1000,"")</f>
        <v/>
      </c>
      <c r="L444" s="36" t="str">
        <f>IF(A444="Kuchenbildung",IF(AND(ROW(L444)&gt;=($M$56+$M$51),ROW(L444)&lt;=($M$57-$M$52)),K444,#N/A),"")</f>
        <v/>
      </c>
      <c r="M444" s="36" t="e">
        <f t="shared" si="11"/>
        <v>#N/A</v>
      </c>
      <c r="N444" s="68" t="e">
        <f ca="1">M444*$M$27+$M$26</f>
        <v>#N/A</v>
      </c>
      <c r="O444" s="42" t="str">
        <f>IFERROR((IF(A444="Kuchenbildung",2/$M$27^2*(N444-$M$26),"")),#N/A)</f>
        <v/>
      </c>
    </row>
    <row r="445" spans="2:15" ht="15" x14ac:dyDescent="0.25">
      <c r="B445" s="69"/>
      <c r="D445" s="69"/>
      <c r="H445" s="42" t="str">
        <f t="shared" si="10"/>
        <v/>
      </c>
      <c r="I445" s="36" t="str">
        <f>IF(A445="Entfeuchtung",C445-($M$47*D445^$M$48),"")</f>
        <v/>
      </c>
      <c r="J445" s="36" t="str">
        <f>IF(A445="Entfeuchtung",($D$41-$M$6+$M$55-I445)/($D$41-$D$42+$M$55-I445)*100,"")</f>
        <v/>
      </c>
      <c r="K445" s="36" t="str">
        <f>IF(A445="Kuchenbildung",(C445-$M$10)/$D$18*1000,"")</f>
        <v/>
      </c>
      <c r="L445" s="36" t="str">
        <f>IF(A445="Kuchenbildung",IF(AND(ROW(L445)&gt;=($M$56+$M$51),ROW(L445)&lt;=($M$57-$M$52)),K445,#N/A),"")</f>
        <v/>
      </c>
      <c r="M445" s="36" t="e">
        <f t="shared" si="11"/>
        <v>#N/A</v>
      </c>
      <c r="N445" s="68" t="e">
        <f ca="1">M445*$M$27+$M$26</f>
        <v>#N/A</v>
      </c>
      <c r="O445" s="42" t="str">
        <f>IFERROR((IF(A445="Kuchenbildung",2/$M$27^2*(N445-$M$26),"")),#N/A)</f>
        <v/>
      </c>
    </row>
    <row r="446" spans="2:15" ht="15" x14ac:dyDescent="0.25">
      <c r="B446" s="69"/>
      <c r="D446" s="69"/>
      <c r="H446" s="42" t="str">
        <f t="shared" si="10"/>
        <v/>
      </c>
      <c r="I446" s="36" t="str">
        <f>IF(A446="Entfeuchtung",C446-($M$47*D446^$M$48),"")</f>
        <v/>
      </c>
      <c r="J446" s="36" t="str">
        <f>IF(A446="Entfeuchtung",($D$41-$M$6+$M$55-I446)/($D$41-$D$42+$M$55-I446)*100,"")</f>
        <v/>
      </c>
      <c r="K446" s="36" t="str">
        <f>IF(A446="Kuchenbildung",(C446-$M$10)/$D$18*1000,"")</f>
        <v/>
      </c>
      <c r="L446" s="36" t="str">
        <f>IF(A446="Kuchenbildung",IF(AND(ROW(L446)&gt;=($M$56+$M$51),ROW(L446)&lt;=($M$57-$M$52)),K446,#N/A),"")</f>
        <v/>
      </c>
      <c r="M446" s="36" t="e">
        <f t="shared" si="11"/>
        <v>#N/A</v>
      </c>
      <c r="N446" s="68" t="e">
        <f ca="1">M446*$M$27+$M$26</f>
        <v>#N/A</v>
      </c>
      <c r="O446" s="42" t="str">
        <f>IFERROR((IF(A446="Kuchenbildung",2/$M$27^2*(N446-$M$26),"")),#N/A)</f>
        <v/>
      </c>
    </row>
    <row r="447" spans="2:15" ht="15" x14ac:dyDescent="0.25">
      <c r="B447" s="69"/>
      <c r="D447" s="69"/>
      <c r="H447" s="42" t="str">
        <f t="shared" ref="H447:H501" si="12">IF(OR(A447="Bedampfung",A447="Entfeuchtung"),D447/1000*(B447-B446)/3600/$D$32*100^2+IF(OR(A446="Bedampfung",A446="Entfeuchtung"),H446),"")</f>
        <v/>
      </c>
      <c r="I447" s="36" t="str">
        <f>IF(A447="Entfeuchtung",C447-($M$47*D447^$M$48),"")</f>
        <v/>
      </c>
      <c r="J447" s="36" t="str">
        <f>IF(A447="Entfeuchtung",($D$41-$M$6+$M$55-I447)/($D$41-$D$42+$M$55-I447)*100,"")</f>
        <v/>
      </c>
      <c r="K447" s="36" t="str">
        <f t="shared" ref="K447:K501" si="13">IF(A447="Kuchenbildung",(C447-$M$10)/$D$18*1000,"")</f>
        <v/>
      </c>
      <c r="L447" s="36" t="str">
        <f>IF(A447="Kuchenbildung",IF(AND(ROW(L447)&gt;=($M$56+$M$51),ROW(L447)&lt;=($M$57-$M$52)),K447,#N/A),"")</f>
        <v/>
      </c>
      <c r="M447" s="36" t="e">
        <f t="shared" ref="M447:M501" si="14">IF(A447="Kuchenbildung",SQRT(B447-$M$9),#N/A)</f>
        <v>#N/A</v>
      </c>
      <c r="N447" s="68" t="e">
        <f ca="1">M447*$M$27+$M$26</f>
        <v>#N/A</v>
      </c>
      <c r="O447" s="42" t="str">
        <f>IFERROR((IF(A447="Kuchenbildung",2/$M$27^2*(N447-$M$26),"")),#N/A)</f>
        <v/>
      </c>
    </row>
    <row r="448" spans="2:15" ht="15" x14ac:dyDescent="0.25">
      <c r="B448" s="69"/>
      <c r="D448" s="69"/>
      <c r="H448" s="42" t="str">
        <f t="shared" si="12"/>
        <v/>
      </c>
      <c r="I448" s="36" t="str">
        <f>IF(A448="Entfeuchtung",C448-($M$47*D448^$M$48),"")</f>
        <v/>
      </c>
      <c r="J448" s="36" t="str">
        <f>IF(A448="Entfeuchtung",($D$41-$M$6+$M$55-I448)/($D$41-$D$42+$M$55-I448)*100,"")</f>
        <v/>
      </c>
      <c r="K448" s="36" t="str">
        <f t="shared" si="13"/>
        <v/>
      </c>
      <c r="L448" s="36" t="str">
        <f>IF(A448="Kuchenbildung",IF(AND(ROW(L448)&gt;=($M$56+$M$51),ROW(L448)&lt;=($M$57-$M$52)),K448,#N/A),"")</f>
        <v/>
      </c>
      <c r="M448" s="36" t="e">
        <f t="shared" si="14"/>
        <v>#N/A</v>
      </c>
      <c r="N448" s="68" t="e">
        <f ca="1">M448*$M$27+$M$26</f>
        <v>#N/A</v>
      </c>
      <c r="O448" s="42" t="str">
        <f>IFERROR((IF(A448="Kuchenbildung",2/$M$27^2*(N448-$M$26),"")),#N/A)</f>
        <v/>
      </c>
    </row>
    <row r="449" spans="2:15" ht="15" x14ac:dyDescent="0.25">
      <c r="B449" s="69"/>
      <c r="D449" s="69"/>
      <c r="H449" s="42" t="str">
        <f t="shared" si="12"/>
        <v/>
      </c>
      <c r="I449" s="36" t="str">
        <f>IF(A449="Entfeuchtung",C449-($M$47*D449^$M$48),"")</f>
        <v/>
      </c>
      <c r="J449" s="36" t="str">
        <f>IF(A449="Entfeuchtung",($D$41-$M$6+$M$55-I449)/($D$41-$D$42+$M$55-I449)*100,"")</f>
        <v/>
      </c>
      <c r="K449" s="36" t="str">
        <f t="shared" si="13"/>
        <v/>
      </c>
      <c r="L449" s="36" t="str">
        <f>IF(A449="Kuchenbildung",IF(AND(ROW(L449)&gt;=($M$56+$M$51),ROW(L449)&lt;=($M$57-$M$52)),K449,#N/A),"")</f>
        <v/>
      </c>
      <c r="M449" s="36" t="e">
        <f t="shared" si="14"/>
        <v>#N/A</v>
      </c>
      <c r="N449" s="68" t="e">
        <f ca="1">M449*$M$27+$M$26</f>
        <v>#N/A</v>
      </c>
      <c r="O449" s="42" t="str">
        <f>IFERROR((IF(A449="Kuchenbildung",2/$M$27^2*(N449-$M$26),"")),#N/A)</f>
        <v/>
      </c>
    </row>
    <row r="450" spans="2:15" ht="15" x14ac:dyDescent="0.25">
      <c r="B450" s="69"/>
      <c r="D450" s="69"/>
      <c r="H450" s="42" t="str">
        <f t="shared" si="12"/>
        <v/>
      </c>
      <c r="I450" s="36" t="str">
        <f>IF(A450="Entfeuchtung",C450-($M$47*D450^$M$48),"")</f>
        <v/>
      </c>
      <c r="J450" s="36" t="str">
        <f>IF(A450="Entfeuchtung",($D$41-$M$6+$M$55-I450)/($D$41-$D$42+$M$55-I450)*100,"")</f>
        <v/>
      </c>
      <c r="K450" s="36" t="str">
        <f t="shared" si="13"/>
        <v/>
      </c>
      <c r="L450" s="36" t="str">
        <f>IF(A450="Kuchenbildung",IF(AND(ROW(L450)&gt;=($M$56+$M$51),ROW(L450)&lt;=($M$57-$M$52)),K450,#N/A),"")</f>
        <v/>
      </c>
      <c r="M450" s="36" t="e">
        <f t="shared" si="14"/>
        <v>#N/A</v>
      </c>
      <c r="N450" s="68" t="e">
        <f ca="1">M450*$M$27+$M$26</f>
        <v>#N/A</v>
      </c>
      <c r="O450" s="42" t="str">
        <f>IFERROR((IF(A450="Kuchenbildung",2/$M$27^2*(N450-$M$26),"")),#N/A)</f>
        <v/>
      </c>
    </row>
    <row r="451" spans="2:15" ht="15" x14ac:dyDescent="0.25">
      <c r="B451" s="69"/>
      <c r="D451" s="69"/>
      <c r="H451" s="42" t="str">
        <f t="shared" si="12"/>
        <v/>
      </c>
      <c r="I451" s="36" t="str">
        <f>IF(A451="Entfeuchtung",C451-($M$47*D451^$M$48),"")</f>
        <v/>
      </c>
      <c r="J451" s="36" t="str">
        <f>IF(A451="Entfeuchtung",($D$41-$M$6+$M$55-I451)/($D$41-$D$42+$M$55-I451)*100,"")</f>
        <v/>
      </c>
      <c r="K451" s="36" t="str">
        <f t="shared" si="13"/>
        <v/>
      </c>
      <c r="L451" s="36" t="str">
        <f>IF(A451="Kuchenbildung",IF(AND(ROW(L451)&gt;=($M$56+$M$51),ROW(L451)&lt;=($M$57-$M$52)),K451,#N/A),"")</f>
        <v/>
      </c>
      <c r="M451" s="36" t="e">
        <f t="shared" si="14"/>
        <v>#N/A</v>
      </c>
      <c r="N451" s="68" t="e">
        <f ca="1">M451*$M$27+$M$26</f>
        <v>#N/A</v>
      </c>
      <c r="O451" s="42" t="str">
        <f>IFERROR((IF(A451="Kuchenbildung",2/$M$27^2*(N451-$M$26),"")),#N/A)</f>
        <v/>
      </c>
    </row>
    <row r="452" spans="2:15" ht="15" x14ac:dyDescent="0.25">
      <c r="B452" s="69"/>
      <c r="D452" s="69"/>
      <c r="H452" s="42" t="str">
        <f t="shared" si="12"/>
        <v/>
      </c>
      <c r="I452" s="36" t="str">
        <f>IF(A452="Entfeuchtung",C452-($M$47*D452^$M$48),"")</f>
        <v/>
      </c>
      <c r="J452" s="36" t="str">
        <f>IF(A452="Entfeuchtung",($D$41-$M$6+$M$55-I452)/($D$41-$D$42+$M$55-I452)*100,"")</f>
        <v/>
      </c>
      <c r="K452" s="36" t="str">
        <f t="shared" si="13"/>
        <v/>
      </c>
      <c r="L452" s="36" t="str">
        <f>IF(A452="Kuchenbildung",IF(AND(ROW(L452)&gt;=($M$56+$M$51),ROW(L452)&lt;=($M$57-$M$52)),K452,#N/A),"")</f>
        <v/>
      </c>
      <c r="M452" s="36" t="e">
        <f t="shared" si="14"/>
        <v>#N/A</v>
      </c>
      <c r="N452" s="68" t="e">
        <f ca="1">M452*$M$27+$M$26</f>
        <v>#N/A</v>
      </c>
      <c r="O452" s="42" t="str">
        <f>IFERROR((IF(A452="Kuchenbildung",2/$M$27^2*(N452-$M$26),"")),#N/A)</f>
        <v/>
      </c>
    </row>
    <row r="453" spans="2:15" ht="15" x14ac:dyDescent="0.25">
      <c r="B453" s="69"/>
      <c r="D453" s="69"/>
      <c r="H453" s="42" t="str">
        <f t="shared" si="12"/>
        <v/>
      </c>
      <c r="I453" s="36" t="str">
        <f>IF(A453="Entfeuchtung",C453-($M$47*D453^$M$48),"")</f>
        <v/>
      </c>
      <c r="J453" s="36" t="str">
        <f>IF(A453="Entfeuchtung",($D$41-$M$6+$M$55-I453)/($D$41-$D$42+$M$55-I453)*100,"")</f>
        <v/>
      </c>
      <c r="K453" s="36" t="str">
        <f t="shared" si="13"/>
        <v/>
      </c>
      <c r="L453" s="36" t="str">
        <f>IF(A453="Kuchenbildung",IF(AND(ROW(L453)&gt;=($M$56+$M$51),ROW(L453)&lt;=($M$57-$M$52)),K453,#N/A),"")</f>
        <v/>
      </c>
      <c r="M453" s="36" t="e">
        <f t="shared" si="14"/>
        <v>#N/A</v>
      </c>
      <c r="N453" s="68" t="e">
        <f ca="1">M453*$M$27+$M$26</f>
        <v>#N/A</v>
      </c>
      <c r="O453" s="42" t="str">
        <f>IFERROR((IF(A453="Kuchenbildung",2/$M$27^2*(N453-$M$26),"")),#N/A)</f>
        <v/>
      </c>
    </row>
    <row r="454" spans="2:15" ht="15" x14ac:dyDescent="0.25">
      <c r="B454" s="69"/>
      <c r="D454" s="69"/>
      <c r="H454" s="42" t="str">
        <f t="shared" si="12"/>
        <v/>
      </c>
      <c r="I454" s="36" t="str">
        <f>IF(A454="Entfeuchtung",C454-($M$47*D454^$M$48),"")</f>
        <v/>
      </c>
      <c r="J454" s="36" t="str">
        <f>IF(A454="Entfeuchtung",($D$41-$M$6+$M$55-I454)/($D$41-$D$42+$M$55-I454)*100,"")</f>
        <v/>
      </c>
      <c r="K454" s="36" t="str">
        <f t="shared" si="13"/>
        <v/>
      </c>
      <c r="L454" s="36" t="str">
        <f>IF(A454="Kuchenbildung",IF(AND(ROW(L454)&gt;=($M$56+$M$51),ROW(L454)&lt;=($M$57-$M$52)),K454,#N/A),"")</f>
        <v/>
      </c>
      <c r="M454" s="36" t="e">
        <f t="shared" si="14"/>
        <v>#N/A</v>
      </c>
      <c r="N454" s="68" t="e">
        <f ca="1">M454*$M$27+$M$26</f>
        <v>#N/A</v>
      </c>
      <c r="O454" s="42" t="str">
        <f>IFERROR((IF(A454="Kuchenbildung",2/$M$27^2*(N454-$M$26),"")),#N/A)</f>
        <v/>
      </c>
    </row>
    <row r="455" spans="2:15" ht="15" x14ac:dyDescent="0.25">
      <c r="B455" s="69"/>
      <c r="D455" s="69"/>
      <c r="H455" s="42" t="str">
        <f t="shared" si="12"/>
        <v/>
      </c>
      <c r="I455" s="36" t="str">
        <f>IF(A455="Entfeuchtung",C455-($M$47*D455^$M$48),"")</f>
        <v/>
      </c>
      <c r="J455" s="36" t="str">
        <f>IF(A455="Entfeuchtung",($D$41-$M$6+$M$55-I455)/($D$41-$D$42+$M$55-I455)*100,"")</f>
        <v/>
      </c>
      <c r="K455" s="36" t="str">
        <f t="shared" si="13"/>
        <v/>
      </c>
      <c r="L455" s="36" t="str">
        <f>IF(A455="Kuchenbildung",IF(AND(ROW(L455)&gt;=($M$56+$M$51),ROW(L455)&lt;=($M$57-$M$52)),K455,#N/A),"")</f>
        <v/>
      </c>
      <c r="M455" s="36" t="e">
        <f t="shared" si="14"/>
        <v>#N/A</v>
      </c>
      <c r="N455" s="68" t="e">
        <f ca="1">M455*$M$27+$M$26</f>
        <v>#N/A</v>
      </c>
      <c r="O455" s="42" t="str">
        <f>IFERROR((IF(A455="Kuchenbildung",2/$M$27^2*(N455-$M$26),"")),#N/A)</f>
        <v/>
      </c>
    </row>
    <row r="456" spans="2:15" ht="15" x14ac:dyDescent="0.25">
      <c r="B456" s="69"/>
      <c r="D456" s="69"/>
      <c r="H456" s="42" t="str">
        <f t="shared" si="12"/>
        <v/>
      </c>
      <c r="I456" s="36" t="str">
        <f>IF(A456="Entfeuchtung",C456-($M$47*D456^$M$48),"")</f>
        <v/>
      </c>
      <c r="J456" s="36" t="str">
        <f>IF(A456="Entfeuchtung",($D$41-$M$6+$M$55-I456)/($D$41-$D$42+$M$55-I456)*100,"")</f>
        <v/>
      </c>
      <c r="K456" s="36" t="str">
        <f t="shared" si="13"/>
        <v/>
      </c>
      <c r="L456" s="36" t="str">
        <f>IF(A456="Kuchenbildung",IF(AND(ROW(L456)&gt;=($M$56+$M$51),ROW(L456)&lt;=($M$57-$M$52)),K456,#N/A),"")</f>
        <v/>
      </c>
      <c r="M456" s="36" t="e">
        <f t="shared" si="14"/>
        <v>#N/A</v>
      </c>
      <c r="N456" s="68" t="e">
        <f ca="1">M456*$M$27+$M$26</f>
        <v>#N/A</v>
      </c>
      <c r="O456" s="42" t="str">
        <f>IFERROR((IF(A456="Kuchenbildung",2/$M$27^2*(N456-$M$26),"")),#N/A)</f>
        <v/>
      </c>
    </row>
    <row r="457" spans="2:15" ht="15" x14ac:dyDescent="0.25">
      <c r="B457" s="69"/>
      <c r="D457" s="69"/>
      <c r="H457" s="42" t="str">
        <f t="shared" si="12"/>
        <v/>
      </c>
      <c r="I457" s="36" t="str">
        <f>IF(A457="Entfeuchtung",C457-($M$47*D457^$M$48),"")</f>
        <v/>
      </c>
      <c r="J457" s="36" t="str">
        <f>IF(A457="Entfeuchtung",($D$41-$M$6+$M$55-I457)/($D$41-$D$42+$M$55-I457)*100,"")</f>
        <v/>
      </c>
      <c r="K457" s="36" t="str">
        <f t="shared" si="13"/>
        <v/>
      </c>
      <c r="L457" s="36" t="str">
        <f>IF(A457="Kuchenbildung",IF(AND(ROW(L457)&gt;=($M$56+$M$51),ROW(L457)&lt;=($M$57-$M$52)),K457,#N/A),"")</f>
        <v/>
      </c>
      <c r="M457" s="36" t="e">
        <f t="shared" si="14"/>
        <v>#N/A</v>
      </c>
      <c r="N457" s="68" t="e">
        <f ca="1">M457*$M$27+$M$26</f>
        <v>#N/A</v>
      </c>
      <c r="O457" s="42" t="str">
        <f>IFERROR((IF(A457="Kuchenbildung",2/$M$27^2*(N457-$M$26),"")),#N/A)</f>
        <v/>
      </c>
    </row>
    <row r="458" spans="2:15" ht="15" x14ac:dyDescent="0.25">
      <c r="B458" s="69"/>
      <c r="D458" s="69"/>
      <c r="H458" s="42" t="str">
        <f t="shared" si="12"/>
        <v/>
      </c>
      <c r="I458" s="36" t="str">
        <f>IF(A458="Entfeuchtung",C458-($M$47*D458^$M$48),"")</f>
        <v/>
      </c>
      <c r="J458" s="36" t="str">
        <f>IF(A458="Entfeuchtung",($D$41-$M$6+$M$55-I458)/($D$41-$D$42+$M$55-I458)*100,"")</f>
        <v/>
      </c>
      <c r="K458" s="36" t="str">
        <f t="shared" si="13"/>
        <v/>
      </c>
      <c r="L458" s="36" t="str">
        <f>IF(A458="Kuchenbildung",IF(AND(ROW(L458)&gt;=($M$56+$M$51),ROW(L458)&lt;=($M$57-$M$52)),K458,#N/A),"")</f>
        <v/>
      </c>
      <c r="M458" s="36" t="e">
        <f t="shared" si="14"/>
        <v>#N/A</v>
      </c>
      <c r="N458" s="68" t="e">
        <f ca="1">M458*$M$27+$M$26</f>
        <v>#N/A</v>
      </c>
      <c r="O458" s="42" t="str">
        <f>IFERROR((IF(A458="Kuchenbildung",2/$M$27^2*(N458-$M$26),"")),#N/A)</f>
        <v/>
      </c>
    </row>
    <row r="459" spans="2:15" ht="15" x14ac:dyDescent="0.25">
      <c r="B459" s="69"/>
      <c r="D459" s="69"/>
      <c r="H459" s="42" t="str">
        <f t="shared" si="12"/>
        <v/>
      </c>
      <c r="I459" s="36" t="str">
        <f>IF(A459="Entfeuchtung",C459-($M$47*D459^$M$48),"")</f>
        <v/>
      </c>
      <c r="J459" s="36" t="str">
        <f>IF(A459="Entfeuchtung",($D$41-$M$6+$M$55-I459)/($D$41-$D$42+$M$55-I459)*100,"")</f>
        <v/>
      </c>
      <c r="K459" s="36" t="str">
        <f t="shared" si="13"/>
        <v/>
      </c>
      <c r="L459" s="36" t="str">
        <f>IF(A459="Kuchenbildung",IF(AND(ROW(L459)&gt;=($M$56+$M$51),ROW(L459)&lt;=($M$57-$M$52)),K459,#N/A),"")</f>
        <v/>
      </c>
      <c r="M459" s="36" t="e">
        <f t="shared" si="14"/>
        <v>#N/A</v>
      </c>
      <c r="N459" s="68" t="e">
        <f ca="1">M459*$M$27+$M$26</f>
        <v>#N/A</v>
      </c>
      <c r="O459" s="42" t="str">
        <f>IFERROR((IF(A459="Kuchenbildung",2/$M$27^2*(N459-$M$26),"")),#N/A)</f>
        <v/>
      </c>
    </row>
    <row r="460" spans="2:15" ht="15" x14ac:dyDescent="0.25">
      <c r="B460" s="69"/>
      <c r="D460" s="69"/>
      <c r="H460" s="42" t="str">
        <f t="shared" si="12"/>
        <v/>
      </c>
      <c r="I460" s="36" t="str">
        <f>IF(A460="Entfeuchtung",C460-($M$47*D460^$M$48),"")</f>
        <v/>
      </c>
      <c r="J460" s="36" t="str">
        <f>IF(A460="Entfeuchtung",($D$41-$M$6+$M$55-I460)/($D$41-$D$42+$M$55-I460)*100,"")</f>
        <v/>
      </c>
      <c r="K460" s="36" t="str">
        <f t="shared" si="13"/>
        <v/>
      </c>
      <c r="L460" s="36" t="str">
        <f>IF(A460="Kuchenbildung",IF(AND(ROW(L460)&gt;=($M$56+$M$51),ROW(L460)&lt;=($M$57-$M$52)),K460,#N/A),"")</f>
        <v/>
      </c>
      <c r="M460" s="36" t="e">
        <f t="shared" si="14"/>
        <v>#N/A</v>
      </c>
      <c r="N460" s="68" t="e">
        <f ca="1">M460*$M$27+$M$26</f>
        <v>#N/A</v>
      </c>
      <c r="O460" s="42" t="str">
        <f>IFERROR((IF(A460="Kuchenbildung",2/$M$27^2*(N460-$M$26),"")),#N/A)</f>
        <v/>
      </c>
    </row>
    <row r="461" spans="2:15" ht="15" x14ac:dyDescent="0.25">
      <c r="B461" s="69"/>
      <c r="D461" s="69"/>
      <c r="H461" s="42" t="str">
        <f t="shared" si="12"/>
        <v/>
      </c>
      <c r="I461" s="36" t="str">
        <f>IF(A461="Entfeuchtung",C461-($M$47*D461^$M$48),"")</f>
        <v/>
      </c>
      <c r="J461" s="36" t="str">
        <f>IF(A461="Entfeuchtung",($D$41-$M$6+$M$55-I461)/($D$41-$D$42+$M$55-I461)*100,"")</f>
        <v/>
      </c>
      <c r="K461" s="36" t="str">
        <f t="shared" si="13"/>
        <v/>
      </c>
      <c r="L461" s="36" t="str">
        <f>IF(A461="Kuchenbildung",IF(AND(ROW(L461)&gt;=($M$56+$M$51),ROW(L461)&lt;=($M$57-$M$52)),K461,#N/A),"")</f>
        <v/>
      </c>
      <c r="M461" s="36" t="e">
        <f t="shared" si="14"/>
        <v>#N/A</v>
      </c>
      <c r="N461" s="68" t="e">
        <f ca="1">M461*$M$27+$M$26</f>
        <v>#N/A</v>
      </c>
      <c r="O461" s="42" t="str">
        <f>IFERROR((IF(A461="Kuchenbildung",2/$M$27^2*(N461-$M$26),"")),#N/A)</f>
        <v/>
      </c>
    </row>
    <row r="462" spans="2:15" ht="15" x14ac:dyDescent="0.25">
      <c r="B462" s="69"/>
      <c r="D462" s="69"/>
      <c r="H462" s="42" t="str">
        <f t="shared" si="12"/>
        <v/>
      </c>
      <c r="I462" s="36" t="str">
        <f>IF(A462="Entfeuchtung",C462-($M$47*D462^$M$48),"")</f>
        <v/>
      </c>
      <c r="J462" s="36" t="str">
        <f>IF(A462="Entfeuchtung",($D$41-$M$6+$M$55-I462)/($D$41-$D$42+$M$55-I462)*100,"")</f>
        <v/>
      </c>
      <c r="K462" s="36" t="str">
        <f t="shared" si="13"/>
        <v/>
      </c>
      <c r="L462" s="36" t="str">
        <f>IF(A462="Kuchenbildung",IF(AND(ROW(L462)&gt;=($M$56+$M$51),ROW(L462)&lt;=($M$57-$M$52)),K462,#N/A),"")</f>
        <v/>
      </c>
      <c r="M462" s="36" t="e">
        <f t="shared" si="14"/>
        <v>#N/A</v>
      </c>
      <c r="N462" s="68" t="e">
        <f ca="1">M462*$M$27+$M$26</f>
        <v>#N/A</v>
      </c>
      <c r="O462" s="42" t="str">
        <f>IFERROR((IF(A462="Kuchenbildung",2/$M$27^2*(N462-$M$26),"")),#N/A)</f>
        <v/>
      </c>
    </row>
    <row r="463" spans="2:15" ht="15" x14ac:dyDescent="0.25">
      <c r="B463" s="69"/>
      <c r="D463" s="69"/>
      <c r="H463" s="42" t="str">
        <f t="shared" si="12"/>
        <v/>
      </c>
      <c r="I463" s="36" t="str">
        <f>IF(A463="Entfeuchtung",C463-($M$47*D463^$M$48),"")</f>
        <v/>
      </c>
      <c r="J463" s="36" t="str">
        <f>IF(A463="Entfeuchtung",($D$41-$M$6+$M$55-I463)/($D$41-$D$42+$M$55-I463)*100,"")</f>
        <v/>
      </c>
      <c r="K463" s="36" t="str">
        <f t="shared" si="13"/>
        <v/>
      </c>
      <c r="L463" s="36" t="str">
        <f>IF(A463="Kuchenbildung",IF(AND(ROW(L463)&gt;=($M$56+$M$51),ROW(L463)&lt;=($M$57-$M$52)),K463,#N/A),"")</f>
        <v/>
      </c>
      <c r="M463" s="36" t="e">
        <f t="shared" si="14"/>
        <v>#N/A</v>
      </c>
      <c r="N463" s="68" t="e">
        <f ca="1">M463*$M$27+$M$26</f>
        <v>#N/A</v>
      </c>
      <c r="O463" s="42" t="str">
        <f>IFERROR((IF(A463="Kuchenbildung",2/$M$27^2*(N463-$M$26),"")),#N/A)</f>
        <v/>
      </c>
    </row>
    <row r="464" spans="2:15" ht="15" x14ac:dyDescent="0.25">
      <c r="B464" s="69"/>
      <c r="D464" s="69"/>
      <c r="H464" s="42" t="str">
        <f t="shared" si="12"/>
        <v/>
      </c>
      <c r="I464" s="36" t="str">
        <f>IF(A464="Entfeuchtung",C464-($M$47*D464^$M$48),"")</f>
        <v/>
      </c>
      <c r="J464" s="36" t="str">
        <f>IF(A464="Entfeuchtung",($D$41-$M$6+$M$55-I464)/($D$41-$D$42+$M$55-I464)*100,"")</f>
        <v/>
      </c>
      <c r="K464" s="36" t="str">
        <f t="shared" si="13"/>
        <v/>
      </c>
      <c r="L464" s="36" t="str">
        <f>IF(A464="Kuchenbildung",IF(AND(ROW(L464)&gt;=($M$56+$M$51),ROW(L464)&lt;=($M$57-$M$52)),K464,#N/A),"")</f>
        <v/>
      </c>
      <c r="M464" s="36" t="e">
        <f t="shared" si="14"/>
        <v>#N/A</v>
      </c>
      <c r="N464" s="68" t="e">
        <f ca="1">M464*$M$27+$M$26</f>
        <v>#N/A</v>
      </c>
      <c r="O464" s="42" t="str">
        <f>IFERROR((IF(A464="Kuchenbildung",2/$M$27^2*(N464-$M$26),"")),#N/A)</f>
        <v/>
      </c>
    </row>
    <row r="465" spans="2:15" ht="15" x14ac:dyDescent="0.25">
      <c r="B465" s="69"/>
      <c r="D465" s="69"/>
      <c r="H465" s="42" t="str">
        <f t="shared" si="12"/>
        <v/>
      </c>
      <c r="I465" s="36" t="str">
        <f>IF(A465="Entfeuchtung",C465-($M$47*D465^$M$48),"")</f>
        <v/>
      </c>
      <c r="J465" s="36" t="str">
        <f>IF(A465="Entfeuchtung",($D$41-$M$6+$M$55-I465)/($D$41-$D$42+$M$55-I465)*100,"")</f>
        <v/>
      </c>
      <c r="K465" s="36" t="str">
        <f t="shared" si="13"/>
        <v/>
      </c>
      <c r="L465" s="36" t="str">
        <f>IF(A465="Kuchenbildung",IF(AND(ROW(L465)&gt;=($M$56+$M$51),ROW(L465)&lt;=($M$57-$M$52)),K465,#N/A),"")</f>
        <v/>
      </c>
      <c r="M465" s="36" t="e">
        <f t="shared" si="14"/>
        <v>#N/A</v>
      </c>
      <c r="N465" s="68" t="e">
        <f ca="1">M465*$M$27+$M$26</f>
        <v>#N/A</v>
      </c>
      <c r="O465" s="42" t="str">
        <f>IFERROR((IF(A465="Kuchenbildung",2/$M$27^2*(N465-$M$26),"")),#N/A)</f>
        <v/>
      </c>
    </row>
    <row r="466" spans="2:15" ht="15" x14ac:dyDescent="0.25">
      <c r="B466" s="69"/>
      <c r="D466" s="69"/>
      <c r="H466" s="42" t="str">
        <f t="shared" si="12"/>
        <v/>
      </c>
      <c r="I466" s="36" t="str">
        <f>IF(A466="Entfeuchtung",C466-($M$47*D466^$M$48),"")</f>
        <v/>
      </c>
      <c r="J466" s="36" t="str">
        <f>IF(A466="Entfeuchtung",($D$41-$M$6+$M$55-I466)/($D$41-$D$42+$M$55-I466)*100,"")</f>
        <v/>
      </c>
      <c r="K466" s="36" t="str">
        <f t="shared" si="13"/>
        <v/>
      </c>
      <c r="L466" s="36" t="str">
        <f>IF(A466="Kuchenbildung",IF(AND(ROW(L466)&gt;=($M$56+$M$51),ROW(L466)&lt;=($M$57-$M$52)),K466,#N/A),"")</f>
        <v/>
      </c>
      <c r="M466" s="36" t="e">
        <f t="shared" si="14"/>
        <v>#N/A</v>
      </c>
      <c r="N466" s="68" t="e">
        <f ca="1">M466*$M$27+$M$26</f>
        <v>#N/A</v>
      </c>
      <c r="O466" s="42" t="str">
        <f>IFERROR((IF(A466="Kuchenbildung",2/$M$27^2*(N466-$M$26),"")),#N/A)</f>
        <v/>
      </c>
    </row>
    <row r="467" spans="2:15" ht="15" x14ac:dyDescent="0.25">
      <c r="B467" s="69"/>
      <c r="D467" s="69"/>
      <c r="H467" s="42" t="str">
        <f t="shared" si="12"/>
        <v/>
      </c>
      <c r="I467" s="36" t="str">
        <f>IF(A467="Entfeuchtung",C467-($M$47*D467^$M$48),"")</f>
        <v/>
      </c>
      <c r="J467" s="36" t="str">
        <f>IF(A467="Entfeuchtung",($D$41-$M$6+$M$55-I467)/($D$41-$D$42+$M$55-I467)*100,"")</f>
        <v/>
      </c>
      <c r="K467" s="36" t="str">
        <f t="shared" si="13"/>
        <v/>
      </c>
      <c r="L467" s="36" t="str">
        <f>IF(A467="Kuchenbildung",IF(AND(ROW(L467)&gt;=($M$56+$M$51),ROW(L467)&lt;=($M$57-$M$52)),K467,#N/A),"")</f>
        <v/>
      </c>
      <c r="M467" s="36" t="e">
        <f t="shared" si="14"/>
        <v>#N/A</v>
      </c>
      <c r="N467" s="68" t="e">
        <f ca="1">M467*$M$27+$M$26</f>
        <v>#N/A</v>
      </c>
      <c r="O467" s="42" t="str">
        <f>IFERROR((IF(A467="Kuchenbildung",2/$M$27^2*(N467-$M$26),"")),#N/A)</f>
        <v/>
      </c>
    </row>
    <row r="468" spans="2:15" ht="15" x14ac:dyDescent="0.25">
      <c r="B468" s="69"/>
      <c r="D468" s="69"/>
      <c r="H468" s="42" t="str">
        <f t="shared" si="12"/>
        <v/>
      </c>
      <c r="I468" s="36" t="str">
        <f>IF(A468="Entfeuchtung",C468-($M$47*D468^$M$48),"")</f>
        <v/>
      </c>
      <c r="J468" s="36" t="str">
        <f>IF(A468="Entfeuchtung",($D$41-$M$6+$M$55-I468)/($D$41-$D$42+$M$55-I468)*100,"")</f>
        <v/>
      </c>
      <c r="K468" s="36" t="str">
        <f t="shared" si="13"/>
        <v/>
      </c>
      <c r="L468" s="36" t="str">
        <f>IF(A468="Kuchenbildung",IF(AND(ROW(L468)&gt;=($M$56+$M$51),ROW(L468)&lt;=($M$57-$M$52)),K468,#N/A),"")</f>
        <v/>
      </c>
      <c r="M468" s="36" t="e">
        <f t="shared" si="14"/>
        <v>#N/A</v>
      </c>
      <c r="N468" s="68" t="e">
        <f ca="1">M468*$M$27+$M$26</f>
        <v>#N/A</v>
      </c>
      <c r="O468" s="42" t="str">
        <f>IFERROR((IF(A468="Kuchenbildung",2/$M$27^2*(N468-$M$26),"")),#N/A)</f>
        <v/>
      </c>
    </row>
    <row r="469" spans="2:15" ht="15" x14ac:dyDescent="0.25">
      <c r="B469" s="69"/>
      <c r="D469" s="69"/>
      <c r="H469" s="42" t="str">
        <f t="shared" si="12"/>
        <v/>
      </c>
      <c r="I469" s="36" t="str">
        <f>IF(A469="Entfeuchtung",C469-($M$47*D469^$M$48),"")</f>
        <v/>
      </c>
      <c r="J469" s="36" t="str">
        <f>IF(A469="Entfeuchtung",($D$41-$M$6+$M$55-I469)/($D$41-$D$42+$M$55-I469)*100,"")</f>
        <v/>
      </c>
      <c r="K469" s="36" t="str">
        <f t="shared" si="13"/>
        <v/>
      </c>
      <c r="L469" s="36" t="str">
        <f>IF(A469="Kuchenbildung",IF(AND(ROW(L469)&gt;=($M$56+$M$51),ROW(L469)&lt;=($M$57-$M$52)),K469,#N/A),"")</f>
        <v/>
      </c>
      <c r="M469" s="36" t="e">
        <f t="shared" si="14"/>
        <v>#N/A</v>
      </c>
      <c r="N469" s="68" t="e">
        <f ca="1">M469*$M$27+$M$26</f>
        <v>#N/A</v>
      </c>
      <c r="O469" s="42" t="str">
        <f>IFERROR((IF(A469="Kuchenbildung",2/$M$27^2*(N469-$M$26),"")),#N/A)</f>
        <v/>
      </c>
    </row>
    <row r="470" spans="2:15" ht="15" x14ac:dyDescent="0.25">
      <c r="B470" s="69"/>
      <c r="D470" s="69"/>
      <c r="H470" s="42" t="str">
        <f t="shared" si="12"/>
        <v/>
      </c>
      <c r="I470" s="36" t="str">
        <f>IF(A470="Entfeuchtung",C470-($M$47*D470^$M$48),"")</f>
        <v/>
      </c>
      <c r="J470" s="36" t="str">
        <f>IF(A470="Entfeuchtung",($D$41-$M$6+$M$55-I470)/($D$41-$D$42+$M$55-I470)*100,"")</f>
        <v/>
      </c>
      <c r="K470" s="36" t="str">
        <f t="shared" si="13"/>
        <v/>
      </c>
      <c r="L470" s="36" t="str">
        <f>IF(A470="Kuchenbildung",IF(AND(ROW(L470)&gt;=($M$56+$M$51),ROW(L470)&lt;=($M$57-$M$52)),K470,#N/A),"")</f>
        <v/>
      </c>
      <c r="M470" s="36" t="e">
        <f t="shared" si="14"/>
        <v>#N/A</v>
      </c>
      <c r="N470" s="68" t="e">
        <f ca="1">M470*$M$27+$M$26</f>
        <v>#N/A</v>
      </c>
      <c r="O470" s="42" t="str">
        <f>IFERROR((IF(A470="Kuchenbildung",2/$M$27^2*(N470-$M$26),"")),#N/A)</f>
        <v/>
      </c>
    </row>
    <row r="471" spans="2:15" ht="15" x14ac:dyDescent="0.25">
      <c r="B471" s="69"/>
      <c r="D471" s="69"/>
      <c r="H471" s="42" t="str">
        <f t="shared" si="12"/>
        <v/>
      </c>
      <c r="I471" s="36" t="str">
        <f>IF(A471="Entfeuchtung",C471-($M$47*D471^$M$48),"")</f>
        <v/>
      </c>
      <c r="J471" s="36" t="str">
        <f>IF(A471="Entfeuchtung",($D$41-$M$6+$M$55-I471)/($D$41-$D$42+$M$55-I471)*100,"")</f>
        <v/>
      </c>
      <c r="K471" s="36" t="str">
        <f t="shared" si="13"/>
        <v/>
      </c>
      <c r="L471" s="36" t="str">
        <f>IF(A471="Kuchenbildung",IF(AND(ROW(L471)&gt;=($M$56+$M$51),ROW(L471)&lt;=($M$57-$M$52)),K471,#N/A),"")</f>
        <v/>
      </c>
      <c r="M471" s="36" t="e">
        <f t="shared" si="14"/>
        <v>#N/A</v>
      </c>
      <c r="N471" s="68" t="e">
        <f ca="1">M471*$M$27+$M$26</f>
        <v>#N/A</v>
      </c>
      <c r="O471" s="42" t="str">
        <f>IFERROR((IF(A471="Kuchenbildung",2/$M$27^2*(N471-$M$26),"")),#N/A)</f>
        <v/>
      </c>
    </row>
    <row r="472" spans="2:15" ht="15" x14ac:dyDescent="0.25">
      <c r="B472" s="69"/>
      <c r="D472" s="69"/>
      <c r="H472" s="42" t="str">
        <f t="shared" si="12"/>
        <v/>
      </c>
      <c r="I472" s="36" t="str">
        <f>IF(A472="Entfeuchtung",C472-($M$47*D472^$M$48),"")</f>
        <v/>
      </c>
      <c r="J472" s="36" t="str">
        <f>IF(A472="Entfeuchtung",($D$41-$M$6+$M$55-I472)/($D$41-$D$42+$M$55-I472)*100,"")</f>
        <v/>
      </c>
      <c r="K472" s="36" t="str">
        <f t="shared" si="13"/>
        <v/>
      </c>
      <c r="L472" s="36" t="str">
        <f>IF(A472="Kuchenbildung",IF(AND(ROW(L472)&gt;=($M$56+$M$51),ROW(L472)&lt;=($M$57-$M$52)),K472,#N/A),"")</f>
        <v/>
      </c>
      <c r="M472" s="36" t="e">
        <f t="shared" si="14"/>
        <v>#N/A</v>
      </c>
      <c r="N472" s="68" t="e">
        <f ca="1">M472*$M$27+$M$26</f>
        <v>#N/A</v>
      </c>
      <c r="O472" s="42" t="str">
        <f>IFERROR((IF(A472="Kuchenbildung",2/$M$27^2*(N472-$M$26),"")),#N/A)</f>
        <v/>
      </c>
    </row>
    <row r="473" spans="2:15" ht="15" x14ac:dyDescent="0.25">
      <c r="B473" s="69"/>
      <c r="D473" s="69"/>
      <c r="H473" s="42" t="str">
        <f t="shared" si="12"/>
        <v/>
      </c>
      <c r="I473" s="36" t="str">
        <f>IF(A473="Entfeuchtung",C473-($M$47*D473^$M$48),"")</f>
        <v/>
      </c>
      <c r="J473" s="36" t="str">
        <f>IF(A473="Entfeuchtung",($D$41-$M$6+$M$55-I473)/($D$41-$D$42+$M$55-I473)*100,"")</f>
        <v/>
      </c>
      <c r="K473" s="36" t="str">
        <f t="shared" si="13"/>
        <v/>
      </c>
      <c r="L473" s="36" t="str">
        <f>IF(A473="Kuchenbildung",IF(AND(ROW(L473)&gt;=($M$56+$M$51),ROW(L473)&lt;=($M$57-$M$52)),K473,#N/A),"")</f>
        <v/>
      </c>
      <c r="M473" s="36" t="e">
        <f t="shared" si="14"/>
        <v>#N/A</v>
      </c>
      <c r="N473" s="68" t="e">
        <f ca="1">M473*$M$27+$M$26</f>
        <v>#N/A</v>
      </c>
      <c r="O473" s="42" t="str">
        <f>IFERROR((IF(A473="Kuchenbildung",2/$M$27^2*(N473-$M$26),"")),#N/A)</f>
        <v/>
      </c>
    </row>
    <row r="474" spans="2:15" ht="15" x14ac:dyDescent="0.25">
      <c r="B474" s="69"/>
      <c r="D474" s="69"/>
      <c r="H474" s="42" t="str">
        <f t="shared" si="12"/>
        <v/>
      </c>
      <c r="I474" s="36" t="str">
        <f>IF(A474="Entfeuchtung",C474-($M$47*D474^$M$48),"")</f>
        <v/>
      </c>
      <c r="J474" s="36" t="str">
        <f>IF(A474="Entfeuchtung",($D$41-$M$6+$M$55-I474)/($D$41-$D$42+$M$55-I474)*100,"")</f>
        <v/>
      </c>
      <c r="K474" s="36" t="str">
        <f t="shared" si="13"/>
        <v/>
      </c>
      <c r="L474" s="36" t="str">
        <f>IF(A474="Kuchenbildung",IF(AND(ROW(L474)&gt;=($M$56+$M$51),ROW(L474)&lt;=($M$57-$M$52)),K474,#N/A),"")</f>
        <v/>
      </c>
      <c r="M474" s="36" t="e">
        <f t="shared" si="14"/>
        <v>#N/A</v>
      </c>
      <c r="N474" s="68" t="e">
        <f ca="1">M474*$M$27+$M$26</f>
        <v>#N/A</v>
      </c>
      <c r="O474" s="42" t="str">
        <f>IFERROR((IF(A474="Kuchenbildung",2/$M$27^2*(N474-$M$26),"")),#N/A)</f>
        <v/>
      </c>
    </row>
    <row r="475" spans="2:15" ht="15" x14ac:dyDescent="0.25">
      <c r="B475" s="69"/>
      <c r="D475" s="69"/>
      <c r="H475" s="42" t="str">
        <f t="shared" si="12"/>
        <v/>
      </c>
      <c r="I475" s="36" t="str">
        <f>IF(A475="Entfeuchtung",C475-($M$47*D475^$M$48),"")</f>
        <v/>
      </c>
      <c r="J475" s="36" t="str">
        <f>IF(A475="Entfeuchtung",($D$41-$M$6+$M$55-I475)/($D$41-$D$42+$M$55-I475)*100,"")</f>
        <v/>
      </c>
      <c r="K475" s="36" t="str">
        <f t="shared" si="13"/>
        <v/>
      </c>
      <c r="L475" s="36" t="str">
        <f>IF(A475="Kuchenbildung",IF(AND(ROW(L475)&gt;=($M$56+$M$51),ROW(L475)&lt;=($M$57-$M$52)),K475,#N/A),"")</f>
        <v/>
      </c>
      <c r="M475" s="36" t="e">
        <f t="shared" si="14"/>
        <v>#N/A</v>
      </c>
      <c r="N475" s="68" t="e">
        <f ca="1">M475*$M$27+$M$26</f>
        <v>#N/A</v>
      </c>
      <c r="O475" s="42" t="str">
        <f>IFERROR((IF(A475="Kuchenbildung",2/$M$27^2*(N475-$M$26),"")),#N/A)</f>
        <v/>
      </c>
    </row>
    <row r="476" spans="2:15" ht="15" x14ac:dyDescent="0.25">
      <c r="B476" s="69"/>
      <c r="D476" s="69"/>
      <c r="H476" s="42" t="str">
        <f t="shared" si="12"/>
        <v/>
      </c>
      <c r="I476" s="36" t="str">
        <f>IF(A476="Entfeuchtung",C476-($M$47*D476^$M$48),"")</f>
        <v/>
      </c>
      <c r="J476" s="36" t="str">
        <f>IF(A476="Entfeuchtung",($D$41-$M$6+$M$55-I476)/($D$41-$D$42+$M$55-I476)*100,"")</f>
        <v/>
      </c>
      <c r="K476" s="36" t="str">
        <f t="shared" si="13"/>
        <v/>
      </c>
      <c r="L476" s="36" t="str">
        <f>IF(A476="Kuchenbildung",IF(AND(ROW(L476)&gt;=($M$56+$M$51),ROW(L476)&lt;=($M$57-$M$52)),K476,#N/A),"")</f>
        <v/>
      </c>
      <c r="M476" s="36" t="e">
        <f t="shared" si="14"/>
        <v>#N/A</v>
      </c>
      <c r="N476" s="68" t="e">
        <f ca="1">M476*$M$27+$M$26</f>
        <v>#N/A</v>
      </c>
      <c r="O476" s="42" t="str">
        <f>IFERROR((IF(A476="Kuchenbildung",2/$M$27^2*(N476-$M$26),"")),#N/A)</f>
        <v/>
      </c>
    </row>
    <row r="477" spans="2:15" ht="15" x14ac:dyDescent="0.25">
      <c r="B477" s="69"/>
      <c r="D477" s="69"/>
      <c r="H477" s="42" t="str">
        <f t="shared" si="12"/>
        <v/>
      </c>
      <c r="I477" s="36" t="str">
        <f>IF(A477="Entfeuchtung",C477-($M$47*D477^$M$48),"")</f>
        <v/>
      </c>
      <c r="J477" s="36" t="str">
        <f>IF(A477="Entfeuchtung",($D$41-$M$6+$M$55-I477)/($D$41-$D$42+$M$55-I477)*100,"")</f>
        <v/>
      </c>
      <c r="K477" s="36" t="str">
        <f t="shared" si="13"/>
        <v/>
      </c>
      <c r="L477" s="36" t="str">
        <f>IF(A477="Kuchenbildung",IF(AND(ROW(L477)&gt;=($M$56+$M$51),ROW(L477)&lt;=($M$57-$M$52)),K477,#N/A),"")</f>
        <v/>
      </c>
      <c r="M477" s="36" t="e">
        <f t="shared" si="14"/>
        <v>#N/A</v>
      </c>
      <c r="N477" s="68" t="e">
        <f ca="1">M477*$M$27+$M$26</f>
        <v>#N/A</v>
      </c>
      <c r="O477" s="42" t="str">
        <f>IFERROR((IF(A477="Kuchenbildung",2/$M$27^2*(N477-$M$26),"")),#N/A)</f>
        <v/>
      </c>
    </row>
    <row r="478" spans="2:15" ht="15" x14ac:dyDescent="0.25">
      <c r="B478" s="69"/>
      <c r="D478" s="69"/>
      <c r="H478" s="42" t="str">
        <f t="shared" si="12"/>
        <v/>
      </c>
      <c r="I478" s="36" t="str">
        <f>IF(A478="Entfeuchtung",C478-($M$47*D478^$M$48),"")</f>
        <v/>
      </c>
      <c r="J478" s="36" t="str">
        <f>IF(A478="Entfeuchtung",($D$41-$M$6+$M$55-I478)/($D$41-$D$42+$M$55-I478)*100,"")</f>
        <v/>
      </c>
      <c r="K478" s="36" t="str">
        <f t="shared" si="13"/>
        <v/>
      </c>
      <c r="L478" s="36" t="str">
        <f>IF(A478="Kuchenbildung",IF(AND(ROW(L478)&gt;=($M$56+$M$51),ROW(L478)&lt;=($M$57-$M$52)),K478,#N/A),"")</f>
        <v/>
      </c>
      <c r="M478" s="36" t="e">
        <f t="shared" si="14"/>
        <v>#N/A</v>
      </c>
      <c r="N478" s="68" t="e">
        <f ca="1">M478*$M$27+$M$26</f>
        <v>#N/A</v>
      </c>
      <c r="O478" s="42" t="str">
        <f>IFERROR((IF(A478="Kuchenbildung",2/$M$27^2*(N478-$M$26),"")),#N/A)</f>
        <v/>
      </c>
    </row>
    <row r="479" spans="2:15" ht="15" x14ac:dyDescent="0.25">
      <c r="B479" s="69"/>
      <c r="D479" s="69"/>
      <c r="H479" s="42" t="str">
        <f t="shared" si="12"/>
        <v/>
      </c>
      <c r="I479" s="36" t="str">
        <f>IF(A479="Entfeuchtung",C479-($M$47*D479^$M$48),"")</f>
        <v/>
      </c>
      <c r="J479" s="36" t="str">
        <f>IF(A479="Entfeuchtung",($D$41-$M$6+$M$55-I479)/($D$41-$D$42+$M$55-I479)*100,"")</f>
        <v/>
      </c>
      <c r="K479" s="36" t="str">
        <f t="shared" si="13"/>
        <v/>
      </c>
      <c r="L479" s="36" t="str">
        <f>IF(A479="Kuchenbildung",IF(AND(ROW(L479)&gt;=($M$56+$M$51),ROW(L479)&lt;=($M$57-$M$52)),K479,#N/A),"")</f>
        <v/>
      </c>
      <c r="M479" s="36" t="e">
        <f t="shared" si="14"/>
        <v>#N/A</v>
      </c>
      <c r="N479" s="68" t="e">
        <f ca="1">M479*$M$27+$M$26</f>
        <v>#N/A</v>
      </c>
      <c r="O479" s="42" t="str">
        <f>IFERROR((IF(A479="Kuchenbildung",2/$M$27^2*(N479-$M$26),"")),#N/A)</f>
        <v/>
      </c>
    </row>
    <row r="480" spans="2:15" ht="15" x14ac:dyDescent="0.25">
      <c r="B480" s="69"/>
      <c r="D480" s="69"/>
      <c r="H480" s="42" t="str">
        <f t="shared" si="12"/>
        <v/>
      </c>
      <c r="I480" s="36" t="str">
        <f>IF(A480="Entfeuchtung",C480-($M$47*D480^$M$48),"")</f>
        <v/>
      </c>
      <c r="J480" s="36" t="str">
        <f>IF(A480="Entfeuchtung",($D$41-$M$6+$M$55-I480)/($D$41-$D$42+$M$55-I480)*100,"")</f>
        <v/>
      </c>
      <c r="K480" s="36" t="str">
        <f t="shared" si="13"/>
        <v/>
      </c>
      <c r="L480" s="36" t="str">
        <f>IF(A480="Kuchenbildung",IF(AND(ROW(L480)&gt;=($M$56+$M$51),ROW(L480)&lt;=($M$57-$M$52)),K480,#N/A),"")</f>
        <v/>
      </c>
      <c r="M480" s="36" t="e">
        <f t="shared" si="14"/>
        <v>#N/A</v>
      </c>
      <c r="N480" s="68" t="e">
        <f ca="1">M480*$M$27+$M$26</f>
        <v>#N/A</v>
      </c>
      <c r="O480" s="42" t="str">
        <f>IFERROR((IF(A480="Kuchenbildung",2/$M$27^2*(N480-$M$26),"")),#N/A)</f>
        <v/>
      </c>
    </row>
    <row r="481" spans="2:15" ht="15" x14ac:dyDescent="0.25">
      <c r="B481" s="69"/>
      <c r="D481" s="69"/>
      <c r="H481" s="42" t="str">
        <f t="shared" si="12"/>
        <v/>
      </c>
      <c r="I481" s="36" t="str">
        <f>IF(A481="Entfeuchtung",C481-($M$47*D481^$M$48),"")</f>
        <v/>
      </c>
      <c r="J481" s="36" t="str">
        <f>IF(A481="Entfeuchtung",($D$41-$M$6+$M$55-I481)/($D$41-$D$42+$M$55-I481)*100,"")</f>
        <v/>
      </c>
      <c r="K481" s="36" t="str">
        <f t="shared" si="13"/>
        <v/>
      </c>
      <c r="L481" s="36" t="str">
        <f>IF(A481="Kuchenbildung",IF(AND(ROW(L481)&gt;=($M$56+$M$51),ROW(L481)&lt;=($M$57-$M$52)),K481,#N/A),"")</f>
        <v/>
      </c>
      <c r="M481" s="36" t="e">
        <f t="shared" si="14"/>
        <v>#N/A</v>
      </c>
      <c r="N481" s="68" t="e">
        <f ca="1">M481*$M$27+$M$26</f>
        <v>#N/A</v>
      </c>
      <c r="O481" s="42" t="str">
        <f>IFERROR((IF(A481="Kuchenbildung",2/$M$27^2*(N481-$M$26),"")),#N/A)</f>
        <v/>
      </c>
    </row>
    <row r="482" spans="2:15" ht="15" x14ac:dyDescent="0.25">
      <c r="B482" s="69"/>
      <c r="D482" s="69"/>
      <c r="H482" s="42" t="str">
        <f t="shared" si="12"/>
        <v/>
      </c>
      <c r="I482" s="36" t="str">
        <f>IF(A482="Entfeuchtung",C482-($M$47*D482^$M$48),"")</f>
        <v/>
      </c>
      <c r="J482" s="36" t="str">
        <f>IF(A482="Entfeuchtung",($D$41-$M$6+$M$55-I482)/($D$41-$D$42+$M$55-I482)*100,"")</f>
        <v/>
      </c>
      <c r="K482" s="36" t="str">
        <f t="shared" si="13"/>
        <v/>
      </c>
      <c r="L482" s="36" t="str">
        <f>IF(A482="Kuchenbildung",IF(AND(ROW(L482)&gt;=($M$56+$M$51),ROW(L482)&lt;=($M$57-$M$52)),K482,#N/A),"")</f>
        <v/>
      </c>
      <c r="M482" s="36" t="e">
        <f t="shared" si="14"/>
        <v>#N/A</v>
      </c>
      <c r="N482" s="68" t="e">
        <f ca="1">M482*$M$27+$M$26</f>
        <v>#N/A</v>
      </c>
      <c r="O482" s="42" t="str">
        <f>IFERROR((IF(A482="Kuchenbildung",2/$M$27^2*(N482-$M$26),"")),#N/A)</f>
        <v/>
      </c>
    </row>
    <row r="483" spans="2:15" ht="15" x14ac:dyDescent="0.25">
      <c r="B483" s="69"/>
      <c r="D483" s="69"/>
      <c r="H483" s="42" t="str">
        <f t="shared" si="12"/>
        <v/>
      </c>
      <c r="I483" s="36" t="str">
        <f>IF(A483="Entfeuchtung",C483-($M$47*D483^$M$48),"")</f>
        <v/>
      </c>
      <c r="J483" s="36" t="str">
        <f>IF(A483="Entfeuchtung",($D$41-$M$6+$M$55-I483)/($D$41-$D$42+$M$55-I483)*100,"")</f>
        <v/>
      </c>
      <c r="K483" s="36" t="str">
        <f t="shared" si="13"/>
        <v/>
      </c>
      <c r="L483" s="36" t="str">
        <f>IF(A483="Kuchenbildung",IF(AND(ROW(L483)&gt;=($M$56+$M$51),ROW(L483)&lt;=($M$57-$M$52)),K483,#N/A),"")</f>
        <v/>
      </c>
      <c r="M483" s="36" t="e">
        <f t="shared" si="14"/>
        <v>#N/A</v>
      </c>
      <c r="N483" s="68" t="e">
        <f ca="1">M483*$M$27+$M$26</f>
        <v>#N/A</v>
      </c>
      <c r="O483" s="42" t="str">
        <f>IFERROR((IF(A483="Kuchenbildung",2/$M$27^2*(N483-$M$26),"")),#N/A)</f>
        <v/>
      </c>
    </row>
    <row r="484" spans="2:15" ht="15" x14ac:dyDescent="0.25">
      <c r="B484" s="69"/>
      <c r="D484" s="69"/>
      <c r="H484" s="42" t="str">
        <f t="shared" si="12"/>
        <v/>
      </c>
      <c r="I484" s="36" t="str">
        <f>IF(A484="Entfeuchtung",C484-($M$47*D484^$M$48),"")</f>
        <v/>
      </c>
      <c r="J484" s="36" t="str">
        <f>IF(A484="Entfeuchtung",($D$41-$M$6+$M$55-I484)/($D$41-$D$42+$M$55-I484)*100,"")</f>
        <v/>
      </c>
      <c r="K484" s="36" t="str">
        <f t="shared" si="13"/>
        <v/>
      </c>
      <c r="L484" s="36" t="str">
        <f>IF(A484="Kuchenbildung",IF(AND(ROW(L484)&gt;=($M$56+$M$51),ROW(L484)&lt;=($M$57-$M$52)),K484,#N/A),"")</f>
        <v/>
      </c>
      <c r="M484" s="36" t="e">
        <f t="shared" si="14"/>
        <v>#N/A</v>
      </c>
      <c r="N484" s="68" t="e">
        <f ca="1">M484*$M$27+$M$26</f>
        <v>#N/A</v>
      </c>
      <c r="O484" s="42" t="str">
        <f>IFERROR((IF(A484="Kuchenbildung",2/$M$27^2*(N484-$M$26),"")),#N/A)</f>
        <v/>
      </c>
    </row>
    <row r="485" spans="2:15" ht="15" x14ac:dyDescent="0.25">
      <c r="B485" s="69"/>
      <c r="D485" s="69"/>
      <c r="H485" s="42" t="str">
        <f t="shared" si="12"/>
        <v/>
      </c>
      <c r="I485" s="36" t="str">
        <f>IF(A485="Entfeuchtung",C485-($M$47*D485^$M$48),"")</f>
        <v/>
      </c>
      <c r="J485" s="36" t="str">
        <f>IF(A485="Entfeuchtung",($D$41-$M$6+$M$55-I485)/($D$41-$D$42+$M$55-I485)*100,"")</f>
        <v/>
      </c>
      <c r="K485" s="36" t="str">
        <f t="shared" si="13"/>
        <v/>
      </c>
      <c r="L485" s="36" t="str">
        <f>IF(A485="Kuchenbildung",IF(AND(ROW(L485)&gt;=($M$56+$M$51),ROW(L485)&lt;=($M$57-$M$52)),K485,#N/A),"")</f>
        <v/>
      </c>
      <c r="M485" s="36" t="e">
        <f t="shared" si="14"/>
        <v>#N/A</v>
      </c>
      <c r="N485" s="68" t="e">
        <f ca="1">M485*$M$27+$M$26</f>
        <v>#N/A</v>
      </c>
      <c r="O485" s="42" t="str">
        <f>IFERROR((IF(A485="Kuchenbildung",2/$M$27^2*(N485-$M$26),"")),#N/A)</f>
        <v/>
      </c>
    </row>
    <row r="486" spans="2:15" ht="15" x14ac:dyDescent="0.25">
      <c r="B486" s="69"/>
      <c r="D486" s="69"/>
      <c r="H486" s="42" t="str">
        <f t="shared" si="12"/>
        <v/>
      </c>
      <c r="I486" s="36" t="str">
        <f>IF(A486="Entfeuchtung",C486-($M$47*D486^$M$48),"")</f>
        <v/>
      </c>
      <c r="J486" s="36" t="str">
        <f>IF(A486="Entfeuchtung",($D$41-$M$6+$M$55-I486)/($D$41-$D$42+$M$55-I486)*100,"")</f>
        <v/>
      </c>
      <c r="K486" s="36" t="str">
        <f t="shared" si="13"/>
        <v/>
      </c>
      <c r="L486" s="36" t="str">
        <f>IF(A486="Kuchenbildung",IF(AND(ROW(L486)&gt;=($M$56+$M$51),ROW(L486)&lt;=($M$57-$M$52)),K486,#N/A),"")</f>
        <v/>
      </c>
      <c r="M486" s="36" t="e">
        <f t="shared" si="14"/>
        <v>#N/A</v>
      </c>
      <c r="N486" s="68" t="e">
        <f ca="1">M486*$M$27+$M$26</f>
        <v>#N/A</v>
      </c>
      <c r="O486" s="42" t="str">
        <f>IFERROR((IF(A486="Kuchenbildung",2/$M$27^2*(N486-$M$26),"")),#N/A)</f>
        <v/>
      </c>
    </row>
    <row r="487" spans="2:15" ht="15" x14ac:dyDescent="0.25">
      <c r="B487" s="69"/>
      <c r="D487" s="69"/>
      <c r="H487" s="42" t="str">
        <f t="shared" si="12"/>
        <v/>
      </c>
      <c r="I487" s="36" t="str">
        <f>IF(A487="Entfeuchtung",C487-($M$47*D487^$M$48),"")</f>
        <v/>
      </c>
      <c r="J487" s="36" t="str">
        <f>IF(A487="Entfeuchtung",($D$41-$M$6+$M$55-I487)/($D$41-$D$42+$M$55-I487)*100,"")</f>
        <v/>
      </c>
      <c r="K487" s="36" t="str">
        <f t="shared" si="13"/>
        <v/>
      </c>
      <c r="L487" s="36" t="str">
        <f>IF(A487="Kuchenbildung",IF(AND(ROW(L487)&gt;=($M$56+$M$51),ROW(L487)&lt;=($M$57-$M$52)),K487,#N/A),"")</f>
        <v/>
      </c>
      <c r="M487" s="36" t="e">
        <f t="shared" si="14"/>
        <v>#N/A</v>
      </c>
      <c r="N487" s="68" t="e">
        <f ca="1">M487*$M$27+$M$26</f>
        <v>#N/A</v>
      </c>
      <c r="O487" s="42" t="str">
        <f>IFERROR((IF(A487="Kuchenbildung",2/$M$27^2*(N487-$M$26),"")),#N/A)</f>
        <v/>
      </c>
    </row>
    <row r="488" spans="2:15" ht="15" x14ac:dyDescent="0.25">
      <c r="B488" s="69"/>
      <c r="D488" s="69"/>
      <c r="H488" s="42" t="str">
        <f t="shared" si="12"/>
        <v/>
      </c>
      <c r="I488" s="36" t="str">
        <f>IF(A488="Entfeuchtung",C488-($M$47*D488^$M$48),"")</f>
        <v/>
      </c>
      <c r="J488" s="36" t="str">
        <f>IF(A488="Entfeuchtung",($D$41-$M$6+$M$55-I488)/($D$41-$D$42+$M$55-I488)*100,"")</f>
        <v/>
      </c>
      <c r="K488" s="36" t="str">
        <f t="shared" si="13"/>
        <v/>
      </c>
      <c r="L488" s="36" t="str">
        <f>IF(A488="Kuchenbildung",IF(AND(ROW(L488)&gt;=($M$56+$M$51),ROW(L488)&lt;=($M$57-$M$52)),K488,#N/A),"")</f>
        <v/>
      </c>
      <c r="M488" s="36" t="e">
        <f t="shared" si="14"/>
        <v>#N/A</v>
      </c>
      <c r="N488" s="68" t="e">
        <f ca="1">M488*$M$27+$M$26</f>
        <v>#N/A</v>
      </c>
      <c r="O488" s="42" t="str">
        <f>IFERROR((IF(A488="Kuchenbildung",2/$M$27^2*(N488-$M$26),"")),#N/A)</f>
        <v/>
      </c>
    </row>
    <row r="489" spans="2:15" ht="15" x14ac:dyDescent="0.25">
      <c r="B489" s="69"/>
      <c r="D489" s="69"/>
      <c r="H489" s="42" t="str">
        <f t="shared" si="12"/>
        <v/>
      </c>
      <c r="I489" s="36" t="str">
        <f>IF(A489="Entfeuchtung",C489-($M$47*D489^$M$48),"")</f>
        <v/>
      </c>
      <c r="J489" s="36" t="str">
        <f>IF(A489="Entfeuchtung",($D$41-$M$6+$M$55-I489)/($D$41-$D$42+$M$55-I489)*100,"")</f>
        <v/>
      </c>
      <c r="K489" s="36" t="str">
        <f t="shared" si="13"/>
        <v/>
      </c>
      <c r="L489" s="36" t="str">
        <f>IF(A489="Kuchenbildung",IF(AND(ROW(L489)&gt;=($M$56+$M$51),ROW(L489)&lt;=($M$57-$M$52)),K489,#N/A),"")</f>
        <v/>
      </c>
      <c r="M489" s="36" t="e">
        <f t="shared" si="14"/>
        <v>#N/A</v>
      </c>
      <c r="N489" s="68" t="e">
        <f ca="1">M489*$M$27+$M$26</f>
        <v>#N/A</v>
      </c>
      <c r="O489" s="42" t="str">
        <f>IFERROR((IF(A489="Kuchenbildung",2/$M$27^2*(N489-$M$26),"")),#N/A)</f>
        <v/>
      </c>
    </row>
    <row r="490" spans="2:15" ht="15" x14ac:dyDescent="0.25">
      <c r="B490" s="69"/>
      <c r="D490" s="69"/>
      <c r="H490" s="42" t="str">
        <f t="shared" si="12"/>
        <v/>
      </c>
      <c r="I490" s="36" t="str">
        <f>IF(A490="Entfeuchtung",C490-($M$47*D490^$M$48),"")</f>
        <v/>
      </c>
      <c r="J490" s="36" t="str">
        <f>IF(A490="Entfeuchtung",($D$41-$M$6+$M$55-I490)/($D$41-$D$42+$M$55-I490)*100,"")</f>
        <v/>
      </c>
      <c r="K490" s="36" t="str">
        <f t="shared" si="13"/>
        <v/>
      </c>
      <c r="L490" s="36" t="str">
        <f>IF(A490="Kuchenbildung",IF(AND(ROW(L490)&gt;=($M$56+$M$51),ROW(L490)&lt;=($M$57-$M$52)),K490,#N/A),"")</f>
        <v/>
      </c>
      <c r="M490" s="36" t="e">
        <f t="shared" si="14"/>
        <v>#N/A</v>
      </c>
      <c r="N490" s="68" t="e">
        <f ca="1">M490*$M$27+$M$26</f>
        <v>#N/A</v>
      </c>
      <c r="O490" s="42" t="str">
        <f>IFERROR((IF(A490="Kuchenbildung",2/$M$27^2*(N490-$M$26),"")),#N/A)</f>
        <v/>
      </c>
    </row>
    <row r="491" spans="2:15" ht="15" x14ac:dyDescent="0.25">
      <c r="B491" s="69"/>
      <c r="D491" s="69"/>
      <c r="H491" s="42" t="str">
        <f t="shared" si="12"/>
        <v/>
      </c>
      <c r="I491" s="36" t="str">
        <f>IF(A491="Entfeuchtung",C491-($M$47*D491^$M$48),"")</f>
        <v/>
      </c>
      <c r="J491" s="36" t="str">
        <f>IF(A491="Entfeuchtung",($D$41-$M$6+$M$55-I491)/($D$41-$D$42+$M$55-I491)*100,"")</f>
        <v/>
      </c>
      <c r="K491" s="36" t="str">
        <f t="shared" si="13"/>
        <v/>
      </c>
      <c r="L491" s="36" t="str">
        <f>IF(A491="Kuchenbildung",IF(AND(ROW(L491)&gt;=($M$56+$M$51),ROW(L491)&lt;=($M$57-$M$52)),K491,#N/A),"")</f>
        <v/>
      </c>
      <c r="M491" s="36" t="e">
        <f t="shared" si="14"/>
        <v>#N/A</v>
      </c>
      <c r="N491" s="68" t="e">
        <f ca="1">M491*$M$27+$M$26</f>
        <v>#N/A</v>
      </c>
      <c r="O491" s="42" t="str">
        <f>IFERROR((IF(A491="Kuchenbildung",2/$M$27^2*(N491-$M$26),"")),#N/A)</f>
        <v/>
      </c>
    </row>
    <row r="492" spans="2:15" ht="15" x14ac:dyDescent="0.25">
      <c r="B492" s="69"/>
      <c r="D492" s="69"/>
      <c r="H492" s="42" t="str">
        <f t="shared" si="12"/>
        <v/>
      </c>
      <c r="I492" s="36" t="str">
        <f>IF(A492="Entfeuchtung",C492-($M$47*D492^$M$48),"")</f>
        <v/>
      </c>
      <c r="J492" s="36" t="str">
        <f>IF(A492="Entfeuchtung",($D$41-$M$6+$M$55-I492)/($D$41-$D$42+$M$55-I492)*100,"")</f>
        <v/>
      </c>
      <c r="K492" s="36" t="str">
        <f t="shared" si="13"/>
        <v/>
      </c>
      <c r="L492" s="36" t="str">
        <f>IF(A492="Kuchenbildung",IF(AND(ROW(L492)&gt;=($M$56+$M$51),ROW(L492)&lt;=($M$57-$M$52)),K492,#N/A),"")</f>
        <v/>
      </c>
      <c r="M492" s="36" t="e">
        <f t="shared" si="14"/>
        <v>#N/A</v>
      </c>
      <c r="N492" s="68" t="e">
        <f ca="1">M492*$M$27+$M$26</f>
        <v>#N/A</v>
      </c>
      <c r="O492" s="42" t="str">
        <f>IFERROR((IF(A492="Kuchenbildung",2/$M$27^2*(N492-$M$26),"")),#N/A)</f>
        <v/>
      </c>
    </row>
    <row r="493" spans="2:15" ht="15" x14ac:dyDescent="0.25">
      <c r="B493" s="69"/>
      <c r="D493" s="69"/>
      <c r="H493" s="42" t="str">
        <f t="shared" si="12"/>
        <v/>
      </c>
      <c r="I493" s="36" t="str">
        <f>IF(A493="Entfeuchtung",C493-($M$47*D493^$M$48),"")</f>
        <v/>
      </c>
      <c r="J493" s="36" t="str">
        <f>IF(A493="Entfeuchtung",($D$41-$M$6+$M$55-I493)/($D$41-$D$42+$M$55-I493)*100,"")</f>
        <v/>
      </c>
      <c r="K493" s="36" t="str">
        <f t="shared" si="13"/>
        <v/>
      </c>
      <c r="L493" s="36" t="str">
        <f>IF(A493="Kuchenbildung",IF(AND(ROW(L493)&gt;=($M$56+$M$51),ROW(L493)&lt;=($M$57-$M$52)),K493,#N/A),"")</f>
        <v/>
      </c>
      <c r="M493" s="36" t="e">
        <f t="shared" si="14"/>
        <v>#N/A</v>
      </c>
      <c r="N493" s="68" t="e">
        <f ca="1">M493*$M$27+$M$26</f>
        <v>#N/A</v>
      </c>
      <c r="O493" s="42" t="str">
        <f>IFERROR((IF(A493="Kuchenbildung",2/$M$27^2*(N493-$M$26),"")),#N/A)</f>
        <v/>
      </c>
    </row>
    <row r="494" spans="2:15" ht="15" x14ac:dyDescent="0.25">
      <c r="B494" s="69"/>
      <c r="D494" s="69"/>
      <c r="H494" s="42" t="str">
        <f t="shared" si="12"/>
        <v/>
      </c>
      <c r="I494" s="36" t="str">
        <f>IF(A494="Entfeuchtung",C494-($M$47*D494^$M$48),"")</f>
        <v/>
      </c>
      <c r="J494" s="36" t="str">
        <f>IF(A494="Entfeuchtung",($D$41-$M$6+$M$55-I494)/($D$41-$D$42+$M$55-I494)*100,"")</f>
        <v/>
      </c>
      <c r="K494" s="36" t="str">
        <f t="shared" si="13"/>
        <v/>
      </c>
      <c r="L494" s="36" t="str">
        <f>IF(A494="Kuchenbildung",IF(AND(ROW(L494)&gt;=($M$56+$M$51),ROW(L494)&lt;=($M$57-$M$52)),K494,#N/A),"")</f>
        <v/>
      </c>
      <c r="M494" s="36" t="e">
        <f t="shared" si="14"/>
        <v>#N/A</v>
      </c>
      <c r="N494" s="68" t="e">
        <f ca="1">M494*$M$27+$M$26</f>
        <v>#N/A</v>
      </c>
      <c r="O494" s="42" t="str">
        <f>IFERROR((IF(A494="Kuchenbildung",2/$M$27^2*(N494-$M$26),"")),#N/A)</f>
        <v/>
      </c>
    </row>
    <row r="495" spans="2:15" ht="15" x14ac:dyDescent="0.25">
      <c r="B495" s="69"/>
      <c r="D495" s="69"/>
      <c r="H495" s="42" t="str">
        <f t="shared" si="12"/>
        <v/>
      </c>
      <c r="I495" s="36" t="str">
        <f>IF(A495="Entfeuchtung",C495-($M$47*D495^$M$48),"")</f>
        <v/>
      </c>
      <c r="J495" s="36" t="str">
        <f>IF(A495="Entfeuchtung",($D$41-$M$6+$M$55-I495)/($D$41-$D$42+$M$55-I495)*100,"")</f>
        <v/>
      </c>
      <c r="K495" s="36" t="str">
        <f t="shared" si="13"/>
        <v/>
      </c>
      <c r="L495" s="36" t="str">
        <f>IF(A495="Kuchenbildung",IF(AND(ROW(L495)&gt;=($M$56+$M$51),ROW(L495)&lt;=($M$57-$M$52)),K495,#N/A),"")</f>
        <v/>
      </c>
      <c r="M495" s="36" t="e">
        <f t="shared" si="14"/>
        <v>#N/A</v>
      </c>
      <c r="N495" s="68" t="e">
        <f ca="1">M495*$M$27+$M$26</f>
        <v>#N/A</v>
      </c>
      <c r="O495" s="42" t="str">
        <f>IFERROR((IF(A495="Kuchenbildung",2/$M$27^2*(N495-$M$26),"")),#N/A)</f>
        <v/>
      </c>
    </row>
    <row r="496" spans="2:15" ht="15" x14ac:dyDescent="0.25">
      <c r="B496" s="69"/>
      <c r="D496" s="69"/>
      <c r="H496" s="42" t="str">
        <f t="shared" si="12"/>
        <v/>
      </c>
      <c r="I496" s="36" t="str">
        <f>IF(A496="Entfeuchtung",C496-($M$47*D496^$M$48),"")</f>
        <v/>
      </c>
      <c r="J496" s="36" t="str">
        <f>IF(A496="Entfeuchtung",($D$41-$M$6+$M$55-I496)/($D$41-$D$42+$M$55-I496)*100,"")</f>
        <v/>
      </c>
      <c r="K496" s="36" t="str">
        <f t="shared" si="13"/>
        <v/>
      </c>
      <c r="L496" s="36" t="str">
        <f>IF(A496="Kuchenbildung",IF(AND(ROW(L496)&gt;=($M$56+$M$51),ROW(L496)&lt;=($M$57-$M$52)),K496,#N/A),"")</f>
        <v/>
      </c>
      <c r="M496" s="36" t="e">
        <f t="shared" si="14"/>
        <v>#N/A</v>
      </c>
      <c r="N496" s="68" t="e">
        <f ca="1">M496*$M$27+$M$26</f>
        <v>#N/A</v>
      </c>
      <c r="O496" s="42" t="str">
        <f>IFERROR((IF(A496="Kuchenbildung",2/$M$27^2*(N496-$M$26),"")),#N/A)</f>
        <v/>
      </c>
    </row>
    <row r="497" spans="2:15" ht="15" x14ac:dyDescent="0.25">
      <c r="B497" s="69"/>
      <c r="D497" s="69"/>
      <c r="H497" s="42" t="str">
        <f t="shared" si="12"/>
        <v/>
      </c>
      <c r="I497" s="36" t="str">
        <f>IF(A497="Entfeuchtung",C497-($M$47*D497^$M$48),"")</f>
        <v/>
      </c>
      <c r="J497" s="36" t="str">
        <f>IF(A497="Entfeuchtung",($D$41-$M$6+$M$55-I497)/($D$41-$D$42+$M$55-I497)*100,"")</f>
        <v/>
      </c>
      <c r="K497" s="36" t="str">
        <f t="shared" si="13"/>
        <v/>
      </c>
      <c r="L497" s="36" t="str">
        <f>IF(A497="Kuchenbildung",IF(AND(ROW(L497)&gt;=($M$56+$M$51),ROW(L497)&lt;=($M$57-$M$52)),K497,#N/A),"")</f>
        <v/>
      </c>
      <c r="M497" s="36" t="e">
        <f t="shared" si="14"/>
        <v>#N/A</v>
      </c>
      <c r="N497" s="68" t="e">
        <f ca="1">M497*$M$27+$M$26</f>
        <v>#N/A</v>
      </c>
      <c r="O497" s="42" t="str">
        <f>IFERROR((IF(A497="Kuchenbildung",2/$M$27^2*(N497-$M$26),"")),#N/A)</f>
        <v/>
      </c>
    </row>
    <row r="498" spans="2:15" ht="15" x14ac:dyDescent="0.25">
      <c r="B498" s="69"/>
      <c r="D498" s="69"/>
      <c r="H498" s="42" t="str">
        <f t="shared" si="12"/>
        <v/>
      </c>
      <c r="I498" s="36" t="str">
        <f>IF(A498="Entfeuchtung",C498-($M$47*D498^$M$48),"")</f>
        <v/>
      </c>
      <c r="J498" s="36" t="str">
        <f>IF(A498="Entfeuchtung",($D$41-$M$6+$M$55-I498)/($D$41-$D$42+$M$55-I498)*100,"")</f>
        <v/>
      </c>
      <c r="K498" s="36" t="str">
        <f t="shared" si="13"/>
        <v/>
      </c>
      <c r="L498" s="36" t="str">
        <f>IF(A498="Kuchenbildung",IF(AND(ROW(L498)&gt;=($M$56+$M$51),ROW(L498)&lt;=($M$57-$M$52)),K498,#N/A),"")</f>
        <v/>
      </c>
      <c r="M498" s="36" t="e">
        <f t="shared" si="14"/>
        <v>#N/A</v>
      </c>
      <c r="N498" s="68" t="e">
        <f ca="1">M498*$M$27+$M$26</f>
        <v>#N/A</v>
      </c>
      <c r="O498" s="42" t="str">
        <f>IFERROR((IF(A498="Kuchenbildung",2/$M$27^2*(N498-$M$26),"")),#N/A)</f>
        <v/>
      </c>
    </row>
    <row r="499" spans="2:15" ht="15" x14ac:dyDescent="0.25">
      <c r="B499" s="69"/>
      <c r="D499" s="69"/>
      <c r="H499" s="42" t="str">
        <f t="shared" si="12"/>
        <v/>
      </c>
      <c r="I499" s="36" t="str">
        <f>IF(A499="Entfeuchtung",C499-($M$47*D499^$M$48),"")</f>
        <v/>
      </c>
      <c r="J499" s="36" t="str">
        <f>IF(A499="Entfeuchtung",($D$41-$M$6+$M$55-I499)/($D$41-$D$42+$M$55-I499)*100,"")</f>
        <v/>
      </c>
      <c r="K499" s="36" t="str">
        <f t="shared" si="13"/>
        <v/>
      </c>
      <c r="L499" s="36" t="str">
        <f>IF(A499="Kuchenbildung",IF(AND(ROW(L499)&gt;=($M$56+$M$51),ROW(L499)&lt;=($M$57-$M$52)),K499,#N/A),"")</f>
        <v/>
      </c>
      <c r="M499" s="36" t="e">
        <f t="shared" si="14"/>
        <v>#N/A</v>
      </c>
      <c r="N499" s="68" t="e">
        <f ca="1">M499*$M$27+$M$26</f>
        <v>#N/A</v>
      </c>
      <c r="O499" s="42" t="str">
        <f>IFERROR((IF(A499="Kuchenbildung",2/$M$27^2*(N499-$M$26),"")),#N/A)</f>
        <v/>
      </c>
    </row>
    <row r="500" spans="2:15" ht="15" x14ac:dyDescent="0.25">
      <c r="B500" s="69"/>
      <c r="D500" s="69"/>
      <c r="H500" s="42" t="str">
        <f t="shared" si="12"/>
        <v/>
      </c>
      <c r="I500" s="36" t="str">
        <f>IF(A500="Entfeuchtung",C500-($M$47*D500^$M$48),"")</f>
        <v/>
      </c>
      <c r="J500" s="36" t="str">
        <f>IF(A500="Entfeuchtung",($D$41-$M$6+$M$55-I500)/($D$41-$D$42+$M$55-I500)*100,"")</f>
        <v/>
      </c>
      <c r="K500" s="36" t="str">
        <f t="shared" si="13"/>
        <v/>
      </c>
      <c r="L500" s="36" t="str">
        <f>IF(A500="Kuchenbildung",IF(AND(ROW(L500)&gt;=($M$56+$M$51),ROW(L500)&lt;=($M$57-$M$52)),K500,#N/A),"")</f>
        <v/>
      </c>
      <c r="M500" s="36" t="e">
        <f t="shared" si="14"/>
        <v>#N/A</v>
      </c>
      <c r="N500" s="68" t="e">
        <f ca="1">M500*$M$27+$M$26</f>
        <v>#N/A</v>
      </c>
      <c r="O500" s="42" t="str">
        <f>IFERROR((IF(A500="Kuchenbildung",2/$M$27^2*(N500-$M$26),"")),#N/A)</f>
        <v/>
      </c>
    </row>
    <row r="501" spans="2:15" ht="15" x14ac:dyDescent="0.25">
      <c r="B501" s="69"/>
      <c r="D501" s="69"/>
      <c r="H501" s="42" t="str">
        <f t="shared" si="12"/>
        <v/>
      </c>
      <c r="I501" s="36" t="str">
        <f>IF(A501="Entfeuchtung",C501-($M$47*D501^$M$48),"")</f>
        <v/>
      </c>
      <c r="J501" s="36" t="str">
        <f>IF(A501="Entfeuchtung",($D$41-$M$6+$M$55-I501)/($D$41-$D$42+$M$55-I501)*100,"")</f>
        <v/>
      </c>
      <c r="K501" s="36" t="str">
        <f t="shared" si="13"/>
        <v/>
      </c>
      <c r="L501" s="36" t="str">
        <f>IF(A501="Kuchenbildung",IF(AND(ROW(L501)&gt;=($M$56+$M$51),ROW(L501)&lt;=($M$57-$M$52)),K501,#N/A),"")</f>
        <v/>
      </c>
      <c r="M501" s="36" t="e">
        <f t="shared" si="14"/>
        <v>#N/A</v>
      </c>
      <c r="N501" s="68" t="e">
        <f ca="1">M501*$M$27+$M$26</f>
        <v>#N/A</v>
      </c>
      <c r="O501" s="42" t="str">
        <f>IFERROR((IF(A501="Kuchenbildung",2/$M$27^2*(N501-$M$26),"")),#N/A)</f>
        <v/>
      </c>
    </row>
    <row r="502" spans="2:15" x14ac:dyDescent="0.2">
      <c r="H502" s="42"/>
      <c r="I502" s="42"/>
      <c r="J502" s="42"/>
      <c r="K502" s="42"/>
      <c r="L502" s="42"/>
    </row>
    <row r="503" spans="2:15" x14ac:dyDescent="0.2">
      <c r="H503" s="42"/>
      <c r="I503" s="42"/>
      <c r="J503" s="42"/>
      <c r="K503" s="42"/>
      <c r="L503" s="42"/>
    </row>
    <row r="504" spans="2:15" x14ac:dyDescent="0.2">
      <c r="H504" s="42"/>
      <c r="I504" s="42"/>
      <c r="J504" s="42"/>
      <c r="K504" s="42"/>
      <c r="L504" s="42"/>
    </row>
    <row r="505" spans="2:15" x14ac:dyDescent="0.2">
      <c r="H505" s="42"/>
      <c r="I505" s="42"/>
      <c r="J505" s="42"/>
      <c r="K505" s="42"/>
      <c r="L505" s="42"/>
    </row>
    <row r="506" spans="2:15" x14ac:dyDescent="0.2">
      <c r="H506" s="42"/>
      <c r="I506" s="42"/>
      <c r="J506" s="42"/>
      <c r="K506" s="42"/>
      <c r="L506" s="42"/>
    </row>
    <row r="507" spans="2:15" x14ac:dyDescent="0.2">
      <c r="H507" s="42"/>
      <c r="I507" s="42"/>
      <c r="J507" s="42"/>
      <c r="K507" s="42"/>
      <c r="L507" s="42"/>
    </row>
    <row r="508" spans="2:15" x14ac:dyDescent="0.2">
      <c r="H508" s="42"/>
      <c r="I508" s="42"/>
      <c r="J508" s="42"/>
      <c r="K508" s="42"/>
      <c r="L508" s="42"/>
    </row>
    <row r="509" spans="2:15" x14ac:dyDescent="0.2">
      <c r="H509" s="42"/>
      <c r="I509" s="42"/>
      <c r="J509" s="42"/>
      <c r="K509" s="42"/>
      <c r="L509" s="42"/>
    </row>
    <row r="510" spans="2:15" x14ac:dyDescent="0.2">
      <c r="H510" s="42"/>
      <c r="I510" s="42"/>
      <c r="J510" s="42"/>
      <c r="K510" s="42"/>
      <c r="L510" s="42"/>
    </row>
    <row r="511" spans="2:15" x14ac:dyDescent="0.2">
      <c r="H511" s="42"/>
      <c r="I511" s="42"/>
      <c r="J511" s="42"/>
      <c r="K511" s="42"/>
      <c r="L511" s="42"/>
    </row>
    <row r="512" spans="2:15" x14ac:dyDescent="0.2">
      <c r="H512" s="42"/>
      <c r="I512" s="42"/>
      <c r="J512" s="42"/>
      <c r="K512" s="42"/>
      <c r="L512" s="42"/>
    </row>
    <row r="513" spans="8:12" x14ac:dyDescent="0.2">
      <c r="H513" s="42"/>
      <c r="I513" s="42"/>
      <c r="J513" s="42"/>
      <c r="K513" s="42"/>
      <c r="L513" s="42"/>
    </row>
    <row r="514" spans="8:12" x14ac:dyDescent="0.2">
      <c r="H514" s="42"/>
      <c r="I514" s="42"/>
      <c r="J514" s="42"/>
      <c r="K514" s="42"/>
      <c r="L514" s="42"/>
    </row>
    <row r="515" spans="8:12" x14ac:dyDescent="0.2">
      <c r="H515" s="42"/>
      <c r="I515" s="42"/>
      <c r="J515" s="42"/>
      <c r="K515" s="42"/>
      <c r="L515" s="42"/>
    </row>
    <row r="516" spans="8:12" x14ac:dyDescent="0.2">
      <c r="H516" s="42"/>
      <c r="I516" s="42"/>
      <c r="J516" s="42"/>
      <c r="K516" s="42"/>
      <c r="L516" s="42"/>
    </row>
    <row r="517" spans="8:12" x14ac:dyDescent="0.2">
      <c r="H517" s="42"/>
      <c r="I517" s="42"/>
      <c r="J517" s="42"/>
      <c r="K517" s="42"/>
      <c r="L517" s="42"/>
    </row>
    <row r="518" spans="8:12" x14ac:dyDescent="0.2">
      <c r="H518" s="42"/>
      <c r="I518" s="42"/>
      <c r="J518" s="42"/>
      <c r="K518" s="42"/>
      <c r="L518" s="42"/>
    </row>
    <row r="519" spans="8:12" x14ac:dyDescent="0.2">
      <c r="H519" s="42"/>
      <c r="I519" s="42"/>
      <c r="J519" s="42"/>
      <c r="K519" s="42"/>
      <c r="L519" s="42"/>
    </row>
    <row r="520" spans="8:12" x14ac:dyDescent="0.2">
      <c r="H520" s="42"/>
      <c r="I520" s="42"/>
      <c r="J520" s="42"/>
      <c r="K520" s="42"/>
      <c r="L520" s="42"/>
    </row>
    <row r="521" spans="8:12" x14ac:dyDescent="0.2">
      <c r="H521" s="42"/>
      <c r="I521" s="42"/>
      <c r="J521" s="42"/>
      <c r="K521" s="42"/>
      <c r="L521" s="42"/>
    </row>
    <row r="522" spans="8:12" x14ac:dyDescent="0.2">
      <c r="H522" s="42"/>
      <c r="I522" s="42"/>
      <c r="J522" s="42"/>
      <c r="K522" s="42"/>
      <c r="L522" s="42"/>
    </row>
    <row r="523" spans="8:12" x14ac:dyDescent="0.2">
      <c r="H523" s="42"/>
      <c r="I523" s="42"/>
      <c r="J523" s="42"/>
      <c r="K523" s="42"/>
      <c r="L523" s="42"/>
    </row>
    <row r="524" spans="8:12" x14ac:dyDescent="0.2">
      <c r="H524" s="42"/>
      <c r="I524" s="42"/>
      <c r="J524" s="42"/>
      <c r="K524" s="42"/>
      <c r="L524" s="42"/>
    </row>
    <row r="525" spans="8:12" x14ac:dyDescent="0.2">
      <c r="H525" s="42"/>
      <c r="I525" s="42"/>
      <c r="J525" s="42"/>
      <c r="K525" s="42"/>
      <c r="L525" s="42"/>
    </row>
    <row r="526" spans="8:12" x14ac:dyDescent="0.2">
      <c r="H526" s="42"/>
      <c r="I526" s="42"/>
      <c r="J526" s="42"/>
      <c r="K526" s="42"/>
      <c r="L526" s="42"/>
    </row>
    <row r="527" spans="8:12" x14ac:dyDescent="0.2">
      <c r="H527" s="42"/>
      <c r="I527" s="42"/>
      <c r="J527" s="42"/>
      <c r="K527" s="42"/>
      <c r="L527" s="42"/>
    </row>
    <row r="528" spans="8:12" x14ac:dyDescent="0.2">
      <c r="H528" s="42"/>
      <c r="I528" s="42"/>
      <c r="J528" s="42"/>
      <c r="K528" s="42"/>
      <c r="L528" s="42"/>
    </row>
    <row r="529" spans="8:12" x14ac:dyDescent="0.2">
      <c r="H529" s="42"/>
      <c r="I529" s="42"/>
      <c r="J529" s="42"/>
      <c r="K529" s="42"/>
      <c r="L529" s="42"/>
    </row>
    <row r="530" spans="8:12" x14ac:dyDescent="0.2">
      <c r="H530" s="42"/>
      <c r="I530" s="42"/>
      <c r="J530" s="42"/>
      <c r="K530" s="42"/>
      <c r="L530" s="42"/>
    </row>
    <row r="531" spans="8:12" x14ac:dyDescent="0.2">
      <c r="H531" s="42"/>
      <c r="I531" s="42"/>
      <c r="J531" s="42"/>
      <c r="K531" s="42"/>
      <c r="L531" s="42"/>
    </row>
    <row r="532" spans="8:12" x14ac:dyDescent="0.2">
      <c r="H532" s="42"/>
      <c r="I532" s="42"/>
      <c r="J532" s="42"/>
      <c r="K532" s="42"/>
      <c r="L532" s="42"/>
    </row>
    <row r="533" spans="8:12" x14ac:dyDescent="0.2">
      <c r="H533" s="42"/>
      <c r="I533" s="42"/>
      <c r="J533" s="42"/>
      <c r="K533" s="42"/>
      <c r="L533" s="42"/>
    </row>
    <row r="534" spans="8:12" x14ac:dyDescent="0.2">
      <c r="H534" s="42"/>
      <c r="I534" s="42"/>
      <c r="J534" s="42"/>
      <c r="K534" s="42"/>
      <c r="L534" s="42"/>
    </row>
    <row r="535" spans="8:12" x14ac:dyDescent="0.2">
      <c r="H535" s="42"/>
      <c r="I535" s="42"/>
      <c r="J535" s="42"/>
      <c r="K535" s="42"/>
      <c r="L535" s="42"/>
    </row>
    <row r="536" spans="8:12" x14ac:dyDescent="0.2">
      <c r="H536" s="42"/>
      <c r="I536" s="42"/>
      <c r="J536" s="42"/>
      <c r="K536" s="42"/>
      <c r="L536" s="42"/>
    </row>
    <row r="537" spans="8:12" x14ac:dyDescent="0.2">
      <c r="H537" s="42"/>
      <c r="I537" s="42"/>
      <c r="J537" s="42"/>
      <c r="K537" s="42"/>
      <c r="L537" s="42"/>
    </row>
    <row r="538" spans="8:12" x14ac:dyDescent="0.2">
      <c r="H538" s="42"/>
      <c r="I538" s="42"/>
      <c r="J538" s="42"/>
      <c r="K538" s="42"/>
      <c r="L538" s="42"/>
    </row>
    <row r="539" spans="8:12" x14ac:dyDescent="0.2">
      <c r="H539" s="42"/>
      <c r="I539" s="42"/>
      <c r="J539" s="42"/>
      <c r="K539" s="42"/>
      <c r="L539" s="42"/>
    </row>
    <row r="540" spans="8:12" x14ac:dyDescent="0.2">
      <c r="H540" s="42"/>
      <c r="I540" s="42"/>
      <c r="J540" s="42"/>
      <c r="K540" s="42"/>
      <c r="L540" s="42"/>
    </row>
    <row r="541" spans="8:12" x14ac:dyDescent="0.2">
      <c r="H541" s="42"/>
      <c r="I541" s="42"/>
      <c r="J541" s="42"/>
      <c r="K541" s="42"/>
      <c r="L541" s="42"/>
    </row>
    <row r="542" spans="8:12" x14ac:dyDescent="0.2">
      <c r="H542" s="42"/>
      <c r="I542" s="42"/>
      <c r="J542" s="42"/>
      <c r="K542" s="42"/>
      <c r="L542" s="42"/>
    </row>
    <row r="543" spans="8:12" x14ac:dyDescent="0.2">
      <c r="H543" s="42"/>
      <c r="I543" s="42"/>
      <c r="J543" s="42"/>
      <c r="K543" s="42"/>
      <c r="L543" s="42"/>
    </row>
    <row r="544" spans="8:12" x14ac:dyDescent="0.2">
      <c r="H544" s="42"/>
      <c r="I544" s="42"/>
      <c r="J544" s="42"/>
      <c r="K544" s="42"/>
      <c r="L544" s="42"/>
    </row>
    <row r="545" spans="8:12" x14ac:dyDescent="0.2">
      <c r="H545" s="42"/>
      <c r="I545" s="42"/>
      <c r="J545" s="42"/>
      <c r="K545" s="42"/>
      <c r="L545" s="42"/>
    </row>
    <row r="546" spans="8:12" x14ac:dyDescent="0.2">
      <c r="H546" s="42"/>
      <c r="I546" s="42"/>
      <c r="J546" s="42"/>
      <c r="K546" s="42"/>
      <c r="L546" s="42"/>
    </row>
    <row r="547" spans="8:12" x14ac:dyDescent="0.2">
      <c r="H547" s="42"/>
      <c r="I547" s="42"/>
      <c r="J547" s="42"/>
      <c r="K547" s="42"/>
      <c r="L547" s="42"/>
    </row>
    <row r="548" spans="8:12" x14ac:dyDescent="0.2">
      <c r="H548" s="42"/>
      <c r="I548" s="42"/>
      <c r="J548" s="42"/>
      <c r="K548" s="42"/>
      <c r="L548" s="42"/>
    </row>
    <row r="549" spans="8:12" x14ac:dyDescent="0.2">
      <c r="H549" s="42"/>
      <c r="I549" s="42"/>
      <c r="J549" s="42"/>
      <c r="K549" s="42"/>
      <c r="L549" s="42"/>
    </row>
    <row r="550" spans="8:12" x14ac:dyDescent="0.2">
      <c r="H550" s="42"/>
      <c r="I550" s="42"/>
      <c r="J550" s="42"/>
      <c r="K550" s="42"/>
      <c r="L550" s="42"/>
    </row>
    <row r="551" spans="8:12" x14ac:dyDescent="0.2">
      <c r="H551" s="42"/>
      <c r="I551" s="42"/>
      <c r="J551" s="42"/>
      <c r="K551" s="42"/>
      <c r="L551" s="42"/>
    </row>
    <row r="552" spans="8:12" x14ac:dyDescent="0.2">
      <c r="H552" s="42"/>
      <c r="I552" s="42"/>
      <c r="J552" s="42"/>
      <c r="K552" s="42"/>
      <c r="L552" s="42"/>
    </row>
    <row r="553" spans="8:12" x14ac:dyDescent="0.2">
      <c r="H553" s="42"/>
      <c r="I553" s="42"/>
      <c r="J553" s="42"/>
      <c r="K553" s="42"/>
      <c r="L553" s="42"/>
    </row>
    <row r="554" spans="8:12" x14ac:dyDescent="0.2">
      <c r="H554" s="42"/>
      <c r="I554" s="42"/>
      <c r="J554" s="42"/>
      <c r="K554" s="42"/>
      <c r="L554" s="42"/>
    </row>
    <row r="555" spans="8:12" x14ac:dyDescent="0.2">
      <c r="H555" s="42"/>
      <c r="I555" s="42"/>
      <c r="J555" s="42"/>
      <c r="K555" s="42"/>
      <c r="L555" s="42"/>
    </row>
    <row r="556" spans="8:12" x14ac:dyDescent="0.2">
      <c r="H556" s="42"/>
      <c r="I556" s="42"/>
      <c r="J556" s="42"/>
      <c r="K556" s="42"/>
      <c r="L556" s="42"/>
    </row>
    <row r="557" spans="8:12" x14ac:dyDescent="0.2">
      <c r="H557" s="42"/>
      <c r="I557" s="42"/>
      <c r="J557" s="42"/>
      <c r="K557" s="42"/>
      <c r="L557" s="42"/>
    </row>
    <row r="558" spans="8:12" x14ac:dyDescent="0.2">
      <c r="H558" s="42"/>
      <c r="I558" s="42"/>
      <c r="J558" s="42"/>
      <c r="K558" s="42"/>
      <c r="L558" s="42"/>
    </row>
    <row r="559" spans="8:12" x14ac:dyDescent="0.2">
      <c r="H559" s="42"/>
      <c r="I559" s="42"/>
      <c r="J559" s="42"/>
      <c r="K559" s="42"/>
      <c r="L559" s="42"/>
    </row>
    <row r="560" spans="8:12" x14ac:dyDescent="0.2">
      <c r="H560" s="42"/>
      <c r="I560" s="42"/>
      <c r="J560" s="42"/>
      <c r="K560" s="42"/>
      <c r="L560" s="42"/>
    </row>
    <row r="561" spans="8:12" x14ac:dyDescent="0.2">
      <c r="H561" s="42"/>
      <c r="I561" s="42"/>
      <c r="J561" s="42"/>
      <c r="K561" s="42"/>
      <c r="L561" s="42"/>
    </row>
    <row r="562" spans="8:12" x14ac:dyDescent="0.2">
      <c r="H562" s="42"/>
      <c r="I562" s="42"/>
      <c r="J562" s="42"/>
      <c r="K562" s="42"/>
      <c r="L562" s="42"/>
    </row>
    <row r="563" spans="8:12" x14ac:dyDescent="0.2">
      <c r="H563" s="42"/>
      <c r="I563" s="42"/>
      <c r="J563" s="42"/>
      <c r="K563" s="42"/>
      <c r="L563" s="42"/>
    </row>
    <row r="564" spans="8:12" x14ac:dyDescent="0.2">
      <c r="H564" s="42"/>
      <c r="I564" s="42"/>
      <c r="J564" s="42"/>
      <c r="K564" s="42"/>
      <c r="L564" s="42"/>
    </row>
    <row r="565" spans="8:12" x14ac:dyDescent="0.2">
      <c r="H565" s="42"/>
      <c r="I565" s="42"/>
      <c r="J565" s="42"/>
      <c r="K565" s="42"/>
      <c r="L565" s="42"/>
    </row>
    <row r="566" spans="8:12" x14ac:dyDescent="0.2">
      <c r="H566" s="42"/>
      <c r="I566" s="42"/>
      <c r="J566" s="42"/>
      <c r="K566" s="42"/>
      <c r="L566" s="42"/>
    </row>
    <row r="567" spans="8:12" x14ac:dyDescent="0.2">
      <c r="H567" s="42"/>
      <c r="I567" s="42"/>
      <c r="J567" s="42"/>
      <c r="K567" s="42"/>
      <c r="L567" s="42"/>
    </row>
    <row r="568" spans="8:12" x14ac:dyDescent="0.2">
      <c r="H568" s="42"/>
      <c r="I568" s="42"/>
      <c r="J568" s="42"/>
      <c r="K568" s="42"/>
      <c r="L568" s="42"/>
    </row>
    <row r="569" spans="8:12" x14ac:dyDescent="0.2">
      <c r="H569" s="42"/>
      <c r="I569" s="42"/>
      <c r="J569" s="42"/>
      <c r="K569" s="42"/>
      <c r="L569" s="42"/>
    </row>
    <row r="570" spans="8:12" x14ac:dyDescent="0.2">
      <c r="H570" s="42"/>
      <c r="I570" s="42"/>
      <c r="J570" s="42"/>
      <c r="K570" s="42"/>
      <c r="L570" s="42"/>
    </row>
    <row r="571" spans="8:12" x14ac:dyDescent="0.2">
      <c r="H571" s="42"/>
      <c r="I571" s="42"/>
      <c r="J571" s="42"/>
      <c r="K571" s="42"/>
      <c r="L571" s="42"/>
    </row>
    <row r="572" spans="8:12" x14ac:dyDescent="0.2">
      <c r="H572" s="42"/>
      <c r="I572" s="42"/>
      <c r="J572" s="42"/>
      <c r="K572" s="42"/>
      <c r="L572" s="42"/>
    </row>
    <row r="573" spans="8:12" x14ac:dyDescent="0.2">
      <c r="H573" s="42"/>
      <c r="I573" s="42"/>
      <c r="J573" s="42"/>
      <c r="K573" s="42"/>
      <c r="L573" s="42"/>
    </row>
    <row r="574" spans="8:12" x14ac:dyDescent="0.2">
      <c r="H574" s="42"/>
      <c r="I574" s="42"/>
      <c r="J574" s="42"/>
      <c r="K574" s="42"/>
      <c r="L574" s="42"/>
    </row>
    <row r="575" spans="8:12" x14ac:dyDescent="0.2">
      <c r="H575" s="42"/>
      <c r="I575" s="42"/>
      <c r="J575" s="42"/>
      <c r="K575" s="42"/>
      <c r="L575" s="42"/>
    </row>
    <row r="576" spans="8:12" x14ac:dyDescent="0.2">
      <c r="H576" s="42"/>
      <c r="I576" s="42"/>
      <c r="J576" s="42"/>
      <c r="K576" s="42"/>
      <c r="L576" s="42"/>
    </row>
    <row r="577" spans="8:12" x14ac:dyDescent="0.2">
      <c r="H577" s="42"/>
      <c r="I577" s="42"/>
      <c r="J577" s="42"/>
      <c r="K577" s="42"/>
      <c r="L577" s="42"/>
    </row>
    <row r="578" spans="8:12" x14ac:dyDescent="0.2">
      <c r="H578" s="42"/>
      <c r="I578" s="42"/>
      <c r="J578" s="42"/>
      <c r="K578" s="42"/>
      <c r="L578" s="42"/>
    </row>
    <row r="579" spans="8:12" x14ac:dyDescent="0.2">
      <c r="H579" s="42"/>
      <c r="I579" s="42"/>
      <c r="J579" s="42"/>
      <c r="K579" s="42"/>
      <c r="L579" s="42"/>
    </row>
    <row r="580" spans="8:12" x14ac:dyDescent="0.2">
      <c r="H580" s="42"/>
      <c r="I580" s="42"/>
      <c r="J580" s="42"/>
      <c r="K580" s="42"/>
      <c r="L580" s="42"/>
    </row>
    <row r="581" spans="8:12" x14ac:dyDescent="0.2">
      <c r="H581" s="42"/>
      <c r="I581" s="42"/>
      <c r="J581" s="42"/>
      <c r="K581" s="42"/>
      <c r="L581" s="42"/>
    </row>
    <row r="582" spans="8:12" x14ac:dyDescent="0.2">
      <c r="H582" s="42"/>
      <c r="I582" s="42"/>
      <c r="J582" s="42"/>
      <c r="K582" s="42"/>
      <c r="L582" s="42"/>
    </row>
    <row r="583" spans="8:12" x14ac:dyDescent="0.2">
      <c r="H583" s="42"/>
      <c r="I583" s="42"/>
      <c r="J583" s="42"/>
      <c r="K583" s="42"/>
      <c r="L583" s="42"/>
    </row>
    <row r="584" spans="8:12" x14ac:dyDescent="0.2">
      <c r="H584" s="42"/>
      <c r="I584" s="42"/>
      <c r="J584" s="42"/>
      <c r="K584" s="42"/>
      <c r="L584" s="42"/>
    </row>
    <row r="585" spans="8:12" x14ac:dyDescent="0.2">
      <c r="H585" s="42"/>
      <c r="I585" s="42"/>
      <c r="J585" s="42"/>
      <c r="K585" s="42"/>
      <c r="L585" s="42"/>
    </row>
    <row r="586" spans="8:12" x14ac:dyDescent="0.2">
      <c r="H586" s="42"/>
      <c r="I586" s="42"/>
      <c r="J586" s="42"/>
      <c r="K586" s="42"/>
      <c r="L586" s="42"/>
    </row>
    <row r="587" spans="8:12" x14ac:dyDescent="0.2">
      <c r="H587" s="42"/>
      <c r="I587" s="42"/>
      <c r="J587" s="42"/>
      <c r="K587" s="42"/>
      <c r="L587" s="42"/>
    </row>
    <row r="588" spans="8:12" x14ac:dyDescent="0.2">
      <c r="H588" s="42"/>
      <c r="I588" s="42"/>
      <c r="J588" s="42"/>
      <c r="K588" s="42"/>
      <c r="L588" s="42"/>
    </row>
    <row r="589" spans="8:12" x14ac:dyDescent="0.2">
      <c r="H589" s="42"/>
      <c r="I589" s="42"/>
      <c r="J589" s="42"/>
      <c r="K589" s="42"/>
      <c r="L589" s="42"/>
    </row>
    <row r="590" spans="8:12" x14ac:dyDescent="0.2">
      <c r="H590" s="42"/>
      <c r="I590" s="42"/>
      <c r="J590" s="42"/>
      <c r="K590" s="42"/>
      <c r="L590" s="42"/>
    </row>
    <row r="591" spans="8:12" x14ac:dyDescent="0.2">
      <c r="H591" s="42"/>
      <c r="I591" s="42"/>
      <c r="J591" s="42"/>
      <c r="K591" s="42"/>
      <c r="L591" s="42"/>
    </row>
    <row r="592" spans="8:12" x14ac:dyDescent="0.2">
      <c r="H592" s="42"/>
      <c r="I592" s="42"/>
      <c r="J592" s="42"/>
      <c r="K592" s="42"/>
      <c r="L592" s="42"/>
    </row>
    <row r="593" spans="8:12" x14ac:dyDescent="0.2">
      <c r="H593" s="42"/>
      <c r="I593" s="42"/>
      <c r="J593" s="42"/>
      <c r="K593" s="42"/>
      <c r="L593" s="42"/>
    </row>
    <row r="594" spans="8:12" x14ac:dyDescent="0.2">
      <c r="H594" s="42"/>
      <c r="I594" s="42"/>
      <c r="J594" s="42"/>
      <c r="K594" s="42"/>
      <c r="L594" s="42"/>
    </row>
    <row r="595" spans="8:12" x14ac:dyDescent="0.2">
      <c r="H595" s="42"/>
      <c r="I595" s="42"/>
      <c r="J595" s="42"/>
      <c r="K595" s="42"/>
      <c r="L595" s="42"/>
    </row>
    <row r="596" spans="8:12" x14ac:dyDescent="0.2">
      <c r="H596" s="42"/>
      <c r="I596" s="42"/>
      <c r="J596" s="42"/>
      <c r="K596" s="42"/>
      <c r="L596" s="42"/>
    </row>
    <row r="597" spans="8:12" x14ac:dyDescent="0.2">
      <c r="H597" s="42"/>
      <c r="I597" s="42"/>
      <c r="J597" s="42"/>
      <c r="K597" s="42"/>
      <c r="L597" s="42"/>
    </row>
    <row r="598" spans="8:12" x14ac:dyDescent="0.2">
      <c r="H598" s="42"/>
      <c r="I598" s="42"/>
      <c r="J598" s="42"/>
      <c r="K598" s="42"/>
      <c r="L598" s="42"/>
    </row>
    <row r="599" spans="8:12" x14ac:dyDescent="0.2">
      <c r="H599" s="42"/>
      <c r="I599" s="42"/>
      <c r="J599" s="42"/>
      <c r="K599" s="42"/>
      <c r="L599" s="42"/>
    </row>
    <row r="600" spans="8:12" x14ac:dyDescent="0.2">
      <c r="H600" s="42"/>
      <c r="I600" s="42"/>
      <c r="J600" s="42"/>
      <c r="K600" s="42"/>
      <c r="L600" s="42"/>
    </row>
    <row r="601" spans="8:12" x14ac:dyDescent="0.2">
      <c r="H601" s="42"/>
      <c r="I601" s="42"/>
      <c r="J601" s="42"/>
      <c r="K601" s="42"/>
      <c r="L601" s="42"/>
    </row>
    <row r="602" spans="8:12" x14ac:dyDescent="0.2">
      <c r="H602" s="42"/>
      <c r="I602" s="42"/>
      <c r="J602" s="42"/>
      <c r="K602" s="42"/>
      <c r="L602" s="42"/>
    </row>
    <row r="603" spans="8:12" x14ac:dyDescent="0.2">
      <c r="H603" s="42"/>
      <c r="I603" s="42"/>
      <c r="J603" s="42"/>
      <c r="K603" s="42"/>
      <c r="L603" s="42"/>
    </row>
    <row r="604" spans="8:12" x14ac:dyDescent="0.2">
      <c r="H604" s="42"/>
      <c r="I604" s="42"/>
      <c r="J604" s="42"/>
      <c r="K604" s="42"/>
      <c r="L604" s="42"/>
    </row>
    <row r="605" spans="8:12" x14ac:dyDescent="0.2">
      <c r="H605" s="42"/>
      <c r="I605" s="42"/>
      <c r="J605" s="42"/>
      <c r="K605" s="42"/>
      <c r="L605" s="42"/>
    </row>
    <row r="606" spans="8:12" x14ac:dyDescent="0.2">
      <c r="H606" s="42"/>
      <c r="I606" s="42"/>
      <c r="J606" s="42"/>
      <c r="K606" s="42"/>
      <c r="L606" s="42"/>
    </row>
    <row r="607" spans="8:12" x14ac:dyDescent="0.2">
      <c r="H607" s="42"/>
      <c r="I607" s="42"/>
      <c r="J607" s="42"/>
      <c r="K607" s="42"/>
      <c r="L607" s="42"/>
    </row>
    <row r="608" spans="8:12" x14ac:dyDescent="0.2">
      <c r="H608" s="42"/>
      <c r="I608" s="42"/>
      <c r="J608" s="42"/>
      <c r="K608" s="42"/>
      <c r="L608" s="42"/>
    </row>
    <row r="609" spans="8:12" x14ac:dyDescent="0.2">
      <c r="H609" s="42"/>
      <c r="I609" s="42"/>
      <c r="J609" s="42"/>
      <c r="K609" s="42"/>
      <c r="L609" s="42"/>
    </row>
    <row r="610" spans="8:12" x14ac:dyDescent="0.2">
      <c r="H610" s="42"/>
      <c r="I610" s="42"/>
      <c r="J610" s="42"/>
      <c r="K610" s="42"/>
      <c r="L610" s="42"/>
    </row>
    <row r="611" spans="8:12" x14ac:dyDescent="0.2">
      <c r="H611" s="42"/>
      <c r="I611" s="42"/>
      <c r="J611" s="42"/>
      <c r="K611" s="42"/>
      <c r="L611" s="42"/>
    </row>
    <row r="612" spans="8:12" x14ac:dyDescent="0.2">
      <c r="H612" s="42"/>
      <c r="I612" s="42"/>
      <c r="J612" s="42"/>
      <c r="K612" s="42"/>
      <c r="L612" s="42"/>
    </row>
    <row r="613" spans="8:12" x14ac:dyDescent="0.2">
      <c r="H613" s="42"/>
      <c r="I613" s="42"/>
      <c r="J613" s="42"/>
      <c r="K613" s="42"/>
      <c r="L613" s="42"/>
    </row>
    <row r="614" spans="8:12" x14ac:dyDescent="0.2">
      <c r="H614" s="42"/>
      <c r="I614" s="42"/>
      <c r="J614" s="42"/>
      <c r="K614" s="42"/>
      <c r="L614" s="42"/>
    </row>
    <row r="615" spans="8:12" x14ac:dyDescent="0.2">
      <c r="H615" s="42"/>
      <c r="I615" s="42"/>
      <c r="J615" s="42"/>
      <c r="K615" s="42"/>
      <c r="L615" s="42"/>
    </row>
    <row r="616" spans="8:12" x14ac:dyDescent="0.2">
      <c r="H616" s="42"/>
      <c r="I616" s="42"/>
      <c r="J616" s="42"/>
      <c r="K616" s="42"/>
      <c r="L616" s="42"/>
    </row>
    <row r="617" spans="8:12" x14ac:dyDescent="0.2">
      <c r="H617" s="42"/>
      <c r="I617" s="42"/>
      <c r="J617" s="42"/>
      <c r="K617" s="42"/>
      <c r="L617" s="42"/>
    </row>
    <row r="618" spans="8:12" x14ac:dyDescent="0.2">
      <c r="H618" s="42"/>
      <c r="I618" s="42"/>
      <c r="J618" s="42"/>
      <c r="K618" s="42"/>
      <c r="L618" s="42"/>
    </row>
    <row r="619" spans="8:12" x14ac:dyDescent="0.2">
      <c r="H619" s="42"/>
      <c r="I619" s="42"/>
      <c r="J619" s="42"/>
      <c r="K619" s="42"/>
      <c r="L619" s="42"/>
    </row>
    <row r="620" spans="8:12" x14ac:dyDescent="0.2">
      <c r="H620" s="42"/>
      <c r="I620" s="42"/>
      <c r="J620" s="42"/>
      <c r="K620" s="42"/>
      <c r="L620" s="42"/>
    </row>
    <row r="621" spans="8:12" x14ac:dyDescent="0.2">
      <c r="H621" s="42"/>
      <c r="I621" s="42"/>
      <c r="J621" s="42"/>
      <c r="K621" s="42"/>
      <c r="L621" s="42"/>
    </row>
    <row r="622" spans="8:12" x14ac:dyDescent="0.2">
      <c r="H622" s="42"/>
      <c r="I622" s="42"/>
      <c r="J622" s="42"/>
      <c r="K622" s="42"/>
      <c r="L622" s="42"/>
    </row>
    <row r="623" spans="8:12" x14ac:dyDescent="0.2">
      <c r="H623" s="42"/>
      <c r="I623" s="42"/>
      <c r="J623" s="42"/>
      <c r="K623" s="42"/>
      <c r="L623" s="42"/>
    </row>
    <row r="624" spans="8:12" x14ac:dyDescent="0.2">
      <c r="H624" s="42"/>
      <c r="I624" s="42"/>
      <c r="J624" s="42"/>
      <c r="K624" s="42"/>
      <c r="L624" s="42"/>
    </row>
    <row r="625" spans="8:12" x14ac:dyDescent="0.2">
      <c r="H625" s="42"/>
      <c r="I625" s="42"/>
      <c r="J625" s="42"/>
      <c r="K625" s="42"/>
      <c r="L625" s="42"/>
    </row>
    <row r="626" spans="8:12" x14ac:dyDescent="0.2">
      <c r="H626" s="42"/>
      <c r="I626" s="42"/>
      <c r="J626" s="42"/>
      <c r="K626" s="42"/>
      <c r="L626" s="42"/>
    </row>
    <row r="627" spans="8:12" x14ac:dyDescent="0.2">
      <c r="H627" s="42"/>
      <c r="I627" s="42"/>
      <c r="J627" s="42"/>
      <c r="K627" s="42"/>
      <c r="L627" s="42"/>
    </row>
    <row r="628" spans="8:12" x14ac:dyDescent="0.2">
      <c r="H628" s="42"/>
      <c r="I628" s="42"/>
      <c r="J628" s="42"/>
      <c r="K628" s="42"/>
      <c r="L628" s="42"/>
    </row>
    <row r="629" spans="8:12" x14ac:dyDescent="0.2">
      <c r="H629" s="42"/>
      <c r="I629" s="42"/>
      <c r="J629" s="42"/>
      <c r="K629" s="42"/>
      <c r="L629" s="42"/>
    </row>
    <row r="630" spans="8:12" x14ac:dyDescent="0.2">
      <c r="H630" s="42"/>
      <c r="I630" s="42"/>
      <c r="J630" s="42"/>
      <c r="K630" s="42"/>
      <c r="L630" s="42"/>
    </row>
    <row r="631" spans="8:12" x14ac:dyDescent="0.2">
      <c r="H631" s="42"/>
      <c r="I631" s="42"/>
      <c r="J631" s="42"/>
      <c r="K631" s="42"/>
      <c r="L631" s="42"/>
    </row>
    <row r="632" spans="8:12" x14ac:dyDescent="0.2">
      <c r="H632" s="42"/>
      <c r="I632" s="42"/>
      <c r="J632" s="42"/>
      <c r="K632" s="42"/>
      <c r="L632" s="42"/>
    </row>
    <row r="633" spans="8:12" x14ac:dyDescent="0.2">
      <c r="H633" s="42"/>
      <c r="I633" s="42"/>
      <c r="J633" s="42"/>
      <c r="K633" s="42"/>
      <c r="L633" s="42"/>
    </row>
    <row r="634" spans="8:12" x14ac:dyDescent="0.2">
      <c r="H634" s="42"/>
      <c r="I634" s="42"/>
      <c r="J634" s="42"/>
      <c r="K634" s="42"/>
      <c r="L634" s="42"/>
    </row>
    <row r="635" spans="8:12" x14ac:dyDescent="0.2">
      <c r="H635" s="42"/>
      <c r="I635" s="42"/>
      <c r="J635" s="42"/>
      <c r="K635" s="42"/>
      <c r="L635" s="42"/>
    </row>
    <row r="636" spans="8:12" x14ac:dyDescent="0.2">
      <c r="H636" s="42"/>
      <c r="I636" s="42"/>
      <c r="J636" s="42"/>
      <c r="K636" s="42"/>
      <c r="L636" s="42"/>
    </row>
    <row r="637" spans="8:12" x14ac:dyDescent="0.2">
      <c r="H637" s="42"/>
      <c r="I637" s="42"/>
      <c r="J637" s="42"/>
      <c r="K637" s="42"/>
      <c r="L637" s="42"/>
    </row>
    <row r="638" spans="8:12" x14ac:dyDescent="0.2">
      <c r="H638" s="42"/>
      <c r="I638" s="42"/>
      <c r="J638" s="42"/>
      <c r="K638" s="42"/>
      <c r="L638" s="42"/>
    </row>
    <row r="639" spans="8:12" x14ac:dyDescent="0.2">
      <c r="H639" s="42"/>
      <c r="I639" s="42"/>
      <c r="J639" s="42"/>
      <c r="K639" s="42"/>
      <c r="L639" s="42"/>
    </row>
    <row r="640" spans="8:12" x14ac:dyDescent="0.2">
      <c r="H640" s="42"/>
      <c r="I640" s="42"/>
      <c r="J640" s="42"/>
      <c r="K640" s="42"/>
      <c r="L640" s="42"/>
    </row>
    <row r="641" spans="8:12" x14ac:dyDescent="0.2">
      <c r="H641" s="42"/>
      <c r="I641" s="42"/>
      <c r="J641" s="42"/>
      <c r="K641" s="42"/>
      <c r="L641" s="42"/>
    </row>
    <row r="642" spans="8:12" x14ac:dyDescent="0.2">
      <c r="H642" s="42"/>
      <c r="I642" s="42"/>
      <c r="J642" s="42"/>
      <c r="K642" s="42"/>
      <c r="L642" s="42"/>
    </row>
    <row r="643" spans="8:12" x14ac:dyDescent="0.2">
      <c r="H643" s="42"/>
      <c r="I643" s="42"/>
      <c r="J643" s="42"/>
      <c r="K643" s="42"/>
      <c r="L643" s="42"/>
    </row>
    <row r="644" spans="8:12" x14ac:dyDescent="0.2">
      <c r="H644" s="42"/>
      <c r="I644" s="42"/>
      <c r="J644" s="42"/>
      <c r="K644" s="42"/>
      <c r="L644" s="42"/>
    </row>
    <row r="645" spans="8:12" x14ac:dyDescent="0.2">
      <c r="H645" s="42"/>
      <c r="I645" s="42"/>
      <c r="J645" s="42"/>
      <c r="K645" s="42"/>
      <c r="L645" s="42"/>
    </row>
    <row r="646" spans="8:12" x14ac:dyDescent="0.2">
      <c r="H646" s="42"/>
      <c r="I646" s="42"/>
      <c r="J646" s="42"/>
      <c r="K646" s="42"/>
      <c r="L646" s="42"/>
    </row>
    <row r="647" spans="8:12" x14ac:dyDescent="0.2">
      <c r="H647" s="42"/>
      <c r="I647" s="42"/>
      <c r="J647" s="42"/>
      <c r="K647" s="42"/>
      <c r="L647" s="42"/>
    </row>
    <row r="648" spans="8:12" x14ac:dyDescent="0.2">
      <c r="H648" s="42"/>
      <c r="I648" s="42"/>
      <c r="J648" s="42"/>
      <c r="K648" s="42"/>
      <c r="L648" s="42"/>
    </row>
    <row r="649" spans="8:12" x14ac:dyDescent="0.2">
      <c r="H649" s="42"/>
      <c r="I649" s="42"/>
      <c r="J649" s="42"/>
      <c r="K649" s="42"/>
      <c r="L649" s="42"/>
    </row>
    <row r="650" spans="8:12" x14ac:dyDescent="0.2">
      <c r="H650" s="42"/>
      <c r="I650" s="42"/>
      <c r="J650" s="42"/>
      <c r="K650" s="42"/>
      <c r="L650" s="42"/>
    </row>
    <row r="651" spans="8:12" x14ac:dyDescent="0.2">
      <c r="H651" s="42"/>
      <c r="I651" s="42"/>
      <c r="J651" s="42"/>
      <c r="K651" s="42"/>
      <c r="L651" s="42"/>
    </row>
    <row r="652" spans="8:12" x14ac:dyDescent="0.2">
      <c r="H652" s="42"/>
      <c r="I652" s="42"/>
      <c r="J652" s="42"/>
      <c r="K652" s="42"/>
      <c r="L652" s="42"/>
    </row>
    <row r="653" spans="8:12" x14ac:dyDescent="0.2">
      <c r="H653" s="42"/>
      <c r="I653" s="42"/>
      <c r="J653" s="42"/>
      <c r="K653" s="42"/>
      <c r="L653" s="42"/>
    </row>
    <row r="654" spans="8:12" x14ac:dyDescent="0.2">
      <c r="H654" s="42"/>
      <c r="I654" s="42"/>
      <c r="J654" s="42"/>
      <c r="K654" s="42"/>
      <c r="L654" s="42"/>
    </row>
    <row r="655" spans="8:12" x14ac:dyDescent="0.2">
      <c r="H655" s="42"/>
      <c r="I655" s="42"/>
      <c r="J655" s="42"/>
      <c r="K655" s="42"/>
      <c r="L655" s="42"/>
    </row>
    <row r="656" spans="8:12" x14ac:dyDescent="0.2">
      <c r="H656" s="42"/>
      <c r="I656" s="42"/>
      <c r="J656" s="42"/>
      <c r="K656" s="42"/>
      <c r="L656" s="42"/>
    </row>
    <row r="657" spans="8:12" x14ac:dyDescent="0.2">
      <c r="H657" s="42"/>
      <c r="I657" s="42"/>
      <c r="J657" s="42"/>
      <c r="K657" s="42"/>
      <c r="L657" s="42"/>
    </row>
    <row r="658" spans="8:12" x14ac:dyDescent="0.2">
      <c r="H658" s="42"/>
      <c r="I658" s="42"/>
      <c r="J658" s="42"/>
      <c r="K658" s="42"/>
      <c r="L658" s="42"/>
    </row>
    <row r="659" spans="8:12" x14ac:dyDescent="0.2">
      <c r="H659" s="42"/>
      <c r="I659" s="42"/>
      <c r="J659" s="42"/>
      <c r="K659" s="42"/>
      <c r="L659" s="42"/>
    </row>
    <row r="660" spans="8:12" x14ac:dyDescent="0.2">
      <c r="H660" s="42"/>
      <c r="I660" s="42"/>
      <c r="J660" s="42"/>
      <c r="K660" s="42"/>
      <c r="L660" s="42"/>
    </row>
    <row r="661" spans="8:12" x14ac:dyDescent="0.2">
      <c r="H661" s="42"/>
      <c r="I661" s="42"/>
      <c r="J661" s="42"/>
      <c r="K661" s="42"/>
      <c r="L661" s="42"/>
    </row>
    <row r="662" spans="8:12" x14ac:dyDescent="0.2">
      <c r="H662" s="42"/>
      <c r="I662" s="42"/>
      <c r="J662" s="42"/>
      <c r="K662" s="42"/>
      <c r="L662" s="42"/>
    </row>
    <row r="663" spans="8:12" x14ac:dyDescent="0.2">
      <c r="H663" s="42"/>
      <c r="I663" s="42"/>
      <c r="J663" s="42"/>
      <c r="K663" s="42"/>
      <c r="L663" s="42"/>
    </row>
    <row r="664" spans="8:12" x14ac:dyDescent="0.2">
      <c r="H664" s="42"/>
      <c r="I664" s="42"/>
      <c r="J664" s="42"/>
      <c r="K664" s="42"/>
      <c r="L664" s="42"/>
    </row>
    <row r="665" spans="8:12" x14ac:dyDescent="0.2">
      <c r="H665" s="42"/>
      <c r="I665" s="42"/>
      <c r="J665" s="42"/>
      <c r="K665" s="42"/>
      <c r="L665" s="42"/>
    </row>
    <row r="666" spans="8:12" x14ac:dyDescent="0.2">
      <c r="H666" s="42"/>
      <c r="I666" s="42"/>
      <c r="J666" s="42"/>
      <c r="K666" s="42"/>
      <c r="L666" s="42"/>
    </row>
    <row r="667" spans="8:12" x14ac:dyDescent="0.2">
      <c r="H667" s="42"/>
      <c r="I667" s="42"/>
      <c r="J667" s="42"/>
      <c r="K667" s="42"/>
      <c r="L667" s="42"/>
    </row>
    <row r="668" spans="8:12" x14ac:dyDescent="0.2">
      <c r="H668" s="42"/>
      <c r="I668" s="42"/>
      <c r="J668" s="42"/>
      <c r="K668" s="42"/>
      <c r="L668" s="42"/>
    </row>
    <row r="669" spans="8:12" x14ac:dyDescent="0.2">
      <c r="H669" s="42"/>
      <c r="I669" s="42"/>
      <c r="J669" s="42"/>
      <c r="K669" s="42"/>
      <c r="L669" s="42"/>
    </row>
    <row r="670" spans="8:12" x14ac:dyDescent="0.2">
      <c r="H670" s="42"/>
      <c r="I670" s="42"/>
      <c r="J670" s="42"/>
      <c r="K670" s="42"/>
      <c r="L670" s="42"/>
    </row>
    <row r="671" spans="8:12" x14ac:dyDescent="0.2">
      <c r="H671" s="42"/>
      <c r="I671" s="42"/>
      <c r="J671" s="42"/>
      <c r="K671" s="42"/>
      <c r="L671" s="42"/>
    </row>
    <row r="672" spans="8:12" x14ac:dyDescent="0.2">
      <c r="H672" s="42"/>
      <c r="I672" s="42"/>
      <c r="J672" s="42"/>
      <c r="K672" s="42"/>
      <c r="L672" s="42"/>
    </row>
    <row r="673" spans="8:12" x14ac:dyDescent="0.2">
      <c r="H673" s="42"/>
      <c r="I673" s="42"/>
      <c r="J673" s="42"/>
      <c r="K673" s="42"/>
      <c r="L673" s="42"/>
    </row>
    <row r="674" spans="8:12" x14ac:dyDescent="0.2">
      <c r="H674" s="42"/>
      <c r="I674" s="42"/>
      <c r="J674" s="42"/>
      <c r="K674" s="42"/>
      <c r="L674" s="42"/>
    </row>
    <row r="675" spans="8:12" x14ac:dyDescent="0.2">
      <c r="H675" s="42"/>
      <c r="I675" s="42"/>
      <c r="J675" s="42"/>
      <c r="K675" s="42"/>
      <c r="L675" s="42"/>
    </row>
    <row r="676" spans="8:12" x14ac:dyDescent="0.2">
      <c r="H676" s="42"/>
      <c r="I676" s="42"/>
      <c r="J676" s="42"/>
      <c r="K676" s="42"/>
      <c r="L676" s="42"/>
    </row>
    <row r="677" spans="8:12" x14ac:dyDescent="0.2">
      <c r="H677" s="42"/>
      <c r="I677" s="42"/>
      <c r="J677" s="42"/>
      <c r="K677" s="42"/>
      <c r="L677" s="42"/>
    </row>
    <row r="678" spans="8:12" x14ac:dyDescent="0.2">
      <c r="H678" s="42"/>
      <c r="I678" s="42"/>
      <c r="J678" s="42"/>
      <c r="K678" s="42"/>
      <c r="L678" s="42"/>
    </row>
    <row r="679" spans="8:12" x14ac:dyDescent="0.2">
      <c r="H679" s="42"/>
      <c r="I679" s="42"/>
      <c r="J679" s="42"/>
      <c r="K679" s="42"/>
      <c r="L679" s="42"/>
    </row>
    <row r="680" spans="8:12" x14ac:dyDescent="0.2">
      <c r="H680" s="42"/>
      <c r="I680" s="42"/>
      <c r="J680" s="42"/>
      <c r="K680" s="42"/>
      <c r="L680" s="42"/>
    </row>
    <row r="681" spans="8:12" x14ac:dyDescent="0.2">
      <c r="H681" s="42"/>
      <c r="I681" s="42"/>
      <c r="J681" s="42"/>
      <c r="K681" s="42"/>
      <c r="L681" s="42"/>
    </row>
    <row r="682" spans="8:12" x14ac:dyDescent="0.2">
      <c r="H682" s="42"/>
      <c r="I682" s="42"/>
      <c r="J682" s="42"/>
      <c r="K682" s="42"/>
      <c r="L682" s="42"/>
    </row>
    <row r="683" spans="8:12" x14ac:dyDescent="0.2">
      <c r="H683" s="42"/>
      <c r="I683" s="42"/>
      <c r="J683" s="42"/>
      <c r="K683" s="42"/>
      <c r="L683" s="42"/>
    </row>
    <row r="684" spans="8:12" x14ac:dyDescent="0.2">
      <c r="H684" s="42"/>
      <c r="I684" s="42"/>
      <c r="J684" s="42"/>
      <c r="K684" s="42"/>
      <c r="L684" s="42"/>
    </row>
    <row r="685" spans="8:12" x14ac:dyDescent="0.2">
      <c r="H685" s="42"/>
      <c r="I685" s="42"/>
      <c r="J685" s="42"/>
      <c r="K685" s="42"/>
      <c r="L685" s="42"/>
    </row>
    <row r="686" spans="8:12" x14ac:dyDescent="0.2">
      <c r="H686" s="42"/>
      <c r="I686" s="42"/>
      <c r="J686" s="42"/>
      <c r="K686" s="42"/>
      <c r="L686" s="42"/>
    </row>
    <row r="687" spans="8:12" x14ac:dyDescent="0.2">
      <c r="H687" s="42"/>
      <c r="I687" s="42"/>
      <c r="J687" s="42"/>
      <c r="K687" s="42"/>
      <c r="L687" s="42"/>
    </row>
    <row r="688" spans="8:12" x14ac:dyDescent="0.2">
      <c r="H688" s="42"/>
      <c r="I688" s="42"/>
      <c r="J688" s="42"/>
      <c r="K688" s="42"/>
      <c r="L688" s="42"/>
    </row>
    <row r="689" spans="8:12" x14ac:dyDescent="0.2">
      <c r="H689" s="42"/>
      <c r="I689" s="42"/>
      <c r="J689" s="42"/>
      <c r="K689" s="42"/>
      <c r="L689" s="42"/>
    </row>
    <row r="690" spans="8:12" x14ac:dyDescent="0.2">
      <c r="H690" s="42"/>
      <c r="I690" s="42"/>
      <c r="J690" s="42"/>
      <c r="K690" s="42"/>
      <c r="L690" s="42"/>
    </row>
    <row r="691" spans="8:12" x14ac:dyDescent="0.2">
      <c r="H691" s="42"/>
      <c r="I691" s="42"/>
      <c r="J691" s="42"/>
      <c r="K691" s="42"/>
      <c r="L691" s="42"/>
    </row>
    <row r="692" spans="8:12" x14ac:dyDescent="0.2">
      <c r="H692" s="42"/>
      <c r="I692" s="42"/>
      <c r="J692" s="42"/>
      <c r="K692" s="42"/>
      <c r="L692" s="42"/>
    </row>
    <row r="693" spans="8:12" x14ac:dyDescent="0.2">
      <c r="H693" s="42"/>
      <c r="I693" s="42"/>
      <c r="J693" s="42"/>
      <c r="K693" s="42"/>
      <c r="L693" s="42"/>
    </row>
    <row r="694" spans="8:12" x14ac:dyDescent="0.2">
      <c r="H694" s="42"/>
      <c r="I694" s="42"/>
      <c r="J694" s="42"/>
      <c r="K694" s="42"/>
      <c r="L694" s="42"/>
    </row>
    <row r="695" spans="8:12" x14ac:dyDescent="0.2">
      <c r="H695" s="42"/>
      <c r="I695" s="42"/>
      <c r="J695" s="42"/>
      <c r="K695" s="42"/>
      <c r="L695" s="42"/>
    </row>
    <row r="696" spans="8:12" x14ac:dyDescent="0.2">
      <c r="H696" s="42"/>
      <c r="I696" s="42"/>
      <c r="J696" s="42"/>
      <c r="K696" s="42"/>
      <c r="L696" s="42"/>
    </row>
    <row r="697" spans="8:12" x14ac:dyDescent="0.2">
      <c r="H697" s="42"/>
      <c r="I697" s="42"/>
      <c r="J697" s="42"/>
      <c r="K697" s="42"/>
      <c r="L697" s="42"/>
    </row>
    <row r="698" spans="8:12" x14ac:dyDescent="0.2">
      <c r="H698" s="42"/>
      <c r="I698" s="42"/>
      <c r="J698" s="42"/>
      <c r="K698" s="42"/>
      <c r="L698" s="42"/>
    </row>
    <row r="699" spans="8:12" x14ac:dyDescent="0.2">
      <c r="H699" s="42"/>
      <c r="I699" s="42"/>
      <c r="J699" s="42"/>
      <c r="K699" s="42"/>
      <c r="L699" s="42"/>
    </row>
    <row r="700" spans="8:12" x14ac:dyDescent="0.2">
      <c r="H700" s="42"/>
      <c r="I700" s="42"/>
      <c r="J700" s="42"/>
      <c r="K700" s="42"/>
      <c r="L700" s="42"/>
    </row>
    <row r="701" spans="8:12" x14ac:dyDescent="0.2">
      <c r="H701" s="42"/>
      <c r="I701" s="42"/>
      <c r="J701" s="42"/>
      <c r="K701" s="42"/>
      <c r="L701" s="42"/>
    </row>
    <row r="702" spans="8:12" x14ac:dyDescent="0.2">
      <c r="H702" s="42"/>
      <c r="I702" s="42"/>
      <c r="J702" s="42"/>
      <c r="K702" s="42"/>
      <c r="L702" s="42"/>
    </row>
    <row r="703" spans="8:12" x14ac:dyDescent="0.2">
      <c r="H703" s="42"/>
      <c r="I703" s="42"/>
      <c r="J703" s="42"/>
      <c r="K703" s="42"/>
      <c r="L703" s="42"/>
    </row>
    <row r="704" spans="8:12" x14ac:dyDescent="0.2">
      <c r="H704" s="42"/>
      <c r="I704" s="42"/>
      <c r="J704" s="42"/>
      <c r="K704" s="42"/>
      <c r="L704" s="42"/>
    </row>
    <row r="705" spans="8:12" x14ac:dyDescent="0.2">
      <c r="H705" s="42"/>
      <c r="I705" s="42"/>
      <c r="J705" s="42"/>
      <c r="K705" s="42"/>
      <c r="L705" s="42"/>
    </row>
    <row r="706" spans="8:12" x14ac:dyDescent="0.2">
      <c r="H706" s="42"/>
      <c r="I706" s="42"/>
      <c r="J706" s="42"/>
      <c r="K706" s="42"/>
      <c r="L706" s="42"/>
    </row>
    <row r="707" spans="8:12" x14ac:dyDescent="0.2">
      <c r="H707" s="42"/>
      <c r="I707" s="42"/>
      <c r="J707" s="42"/>
      <c r="K707" s="42"/>
      <c r="L707" s="42"/>
    </row>
    <row r="708" spans="8:12" x14ac:dyDescent="0.2">
      <c r="H708" s="42"/>
      <c r="I708" s="42"/>
      <c r="J708" s="42"/>
      <c r="K708" s="42"/>
      <c r="L708" s="42"/>
    </row>
    <row r="709" spans="8:12" x14ac:dyDescent="0.2">
      <c r="H709" s="42"/>
      <c r="I709" s="42"/>
      <c r="J709" s="42"/>
      <c r="K709" s="42"/>
      <c r="L709" s="42"/>
    </row>
    <row r="710" spans="8:12" x14ac:dyDescent="0.2">
      <c r="H710" s="42"/>
      <c r="I710" s="42"/>
      <c r="J710" s="42"/>
      <c r="K710" s="42"/>
      <c r="L710" s="42"/>
    </row>
    <row r="711" spans="8:12" x14ac:dyDescent="0.2">
      <c r="H711" s="42"/>
      <c r="I711" s="42"/>
      <c r="J711" s="42"/>
      <c r="K711" s="42"/>
      <c r="L711" s="42"/>
    </row>
    <row r="712" spans="8:12" x14ac:dyDescent="0.2">
      <c r="H712" s="42"/>
      <c r="I712" s="42"/>
      <c r="J712" s="42"/>
      <c r="K712" s="42"/>
      <c r="L712" s="42"/>
    </row>
    <row r="713" spans="8:12" x14ac:dyDescent="0.2">
      <c r="H713" s="42"/>
      <c r="I713" s="42"/>
      <c r="J713" s="42"/>
      <c r="K713" s="42"/>
      <c r="L713" s="42"/>
    </row>
    <row r="714" spans="8:12" x14ac:dyDescent="0.2">
      <c r="H714" s="42"/>
      <c r="I714" s="42"/>
      <c r="J714" s="42"/>
      <c r="K714" s="42"/>
      <c r="L714" s="42"/>
    </row>
    <row r="715" spans="8:12" x14ac:dyDescent="0.2">
      <c r="H715" s="42"/>
      <c r="I715" s="42"/>
      <c r="J715" s="42"/>
      <c r="K715" s="42"/>
      <c r="L715" s="42"/>
    </row>
    <row r="716" spans="8:12" x14ac:dyDescent="0.2">
      <c r="H716" s="42"/>
      <c r="I716" s="42"/>
      <c r="J716" s="42"/>
      <c r="K716" s="42"/>
      <c r="L716" s="42"/>
    </row>
    <row r="717" spans="8:12" x14ac:dyDescent="0.2">
      <c r="H717" s="42"/>
      <c r="I717" s="42"/>
      <c r="J717" s="42"/>
      <c r="K717" s="42"/>
      <c r="L717" s="42"/>
    </row>
    <row r="718" spans="8:12" x14ac:dyDescent="0.2">
      <c r="H718" s="42"/>
      <c r="I718" s="42"/>
      <c r="J718" s="42"/>
      <c r="K718" s="42"/>
      <c r="L718" s="42"/>
    </row>
    <row r="719" spans="8:12" x14ac:dyDescent="0.2">
      <c r="H719" s="42"/>
      <c r="I719" s="42"/>
      <c r="J719" s="42"/>
      <c r="K719" s="42"/>
      <c r="L719" s="42"/>
    </row>
    <row r="720" spans="8:12" x14ac:dyDescent="0.2">
      <c r="H720" s="42"/>
      <c r="I720" s="42"/>
      <c r="J720" s="42"/>
      <c r="K720" s="42"/>
      <c r="L720" s="42"/>
    </row>
    <row r="721" spans="8:12" x14ac:dyDescent="0.2">
      <c r="H721" s="42"/>
      <c r="I721" s="42"/>
      <c r="J721" s="42"/>
      <c r="K721" s="42"/>
      <c r="L721" s="42"/>
    </row>
    <row r="722" spans="8:12" x14ac:dyDescent="0.2">
      <c r="H722" s="42"/>
      <c r="I722" s="42"/>
      <c r="J722" s="42"/>
      <c r="K722" s="42"/>
      <c r="L722" s="42"/>
    </row>
    <row r="723" spans="8:12" x14ac:dyDescent="0.2">
      <c r="H723" s="42"/>
      <c r="I723" s="42"/>
      <c r="J723" s="42"/>
      <c r="K723" s="42"/>
      <c r="L723" s="42"/>
    </row>
    <row r="724" spans="8:12" x14ac:dyDescent="0.2">
      <c r="H724" s="42"/>
      <c r="I724" s="42"/>
      <c r="J724" s="42"/>
      <c r="K724" s="42"/>
      <c r="L724" s="42"/>
    </row>
    <row r="725" spans="8:12" x14ac:dyDescent="0.2">
      <c r="H725" s="42"/>
      <c r="I725" s="42"/>
      <c r="J725" s="42"/>
      <c r="K725" s="42"/>
      <c r="L725" s="42"/>
    </row>
    <row r="726" spans="8:12" x14ac:dyDescent="0.2">
      <c r="H726" s="42"/>
      <c r="I726" s="42"/>
      <c r="J726" s="42"/>
      <c r="K726" s="42"/>
      <c r="L726" s="42"/>
    </row>
    <row r="727" spans="8:12" x14ac:dyDescent="0.2">
      <c r="H727" s="42"/>
      <c r="I727" s="42"/>
      <c r="J727" s="42"/>
      <c r="K727" s="42"/>
      <c r="L727" s="42"/>
    </row>
    <row r="728" spans="8:12" x14ac:dyDescent="0.2">
      <c r="H728" s="42"/>
      <c r="I728" s="42"/>
      <c r="J728" s="42"/>
      <c r="K728" s="42"/>
      <c r="L728" s="42"/>
    </row>
    <row r="729" spans="8:12" x14ac:dyDescent="0.2">
      <c r="H729" s="42"/>
      <c r="I729" s="42"/>
      <c r="J729" s="42"/>
      <c r="K729" s="42"/>
      <c r="L729" s="42"/>
    </row>
    <row r="730" spans="8:12" x14ac:dyDescent="0.2">
      <c r="H730" s="42"/>
      <c r="I730" s="42"/>
      <c r="J730" s="42"/>
      <c r="K730" s="42"/>
      <c r="L730" s="42"/>
    </row>
    <row r="731" spans="8:12" x14ac:dyDescent="0.2">
      <c r="H731" s="42"/>
      <c r="I731" s="42"/>
      <c r="J731" s="42"/>
      <c r="K731" s="42"/>
      <c r="L731" s="42"/>
    </row>
    <row r="732" spans="8:12" x14ac:dyDescent="0.2">
      <c r="H732" s="42"/>
      <c r="I732" s="42"/>
      <c r="J732" s="42"/>
      <c r="K732" s="42"/>
      <c r="L732" s="42"/>
    </row>
    <row r="733" spans="8:12" x14ac:dyDescent="0.2">
      <c r="H733" s="42"/>
      <c r="I733" s="42"/>
      <c r="J733" s="42"/>
      <c r="K733" s="42"/>
      <c r="L733" s="42"/>
    </row>
    <row r="734" spans="8:12" x14ac:dyDescent="0.2">
      <c r="H734" s="42"/>
      <c r="I734" s="42"/>
      <c r="J734" s="42"/>
      <c r="K734" s="42"/>
      <c r="L734" s="42"/>
    </row>
    <row r="735" spans="8:12" x14ac:dyDescent="0.2">
      <c r="H735" s="42"/>
      <c r="I735" s="42"/>
      <c r="J735" s="42"/>
      <c r="K735" s="42"/>
      <c r="L735" s="42"/>
    </row>
    <row r="736" spans="8:12" x14ac:dyDescent="0.2">
      <c r="H736" s="42"/>
      <c r="I736" s="42"/>
      <c r="J736" s="42"/>
      <c r="K736" s="42"/>
      <c r="L736" s="42"/>
    </row>
    <row r="737" spans="8:12" x14ac:dyDescent="0.2">
      <c r="H737" s="42"/>
      <c r="I737" s="42"/>
      <c r="J737" s="42"/>
      <c r="K737" s="42"/>
      <c r="L737" s="42"/>
    </row>
    <row r="738" spans="8:12" x14ac:dyDescent="0.2">
      <c r="H738" s="42"/>
      <c r="I738" s="42"/>
      <c r="J738" s="42"/>
      <c r="K738" s="42"/>
      <c r="L738" s="42"/>
    </row>
    <row r="739" spans="8:12" x14ac:dyDescent="0.2">
      <c r="H739" s="42"/>
      <c r="I739" s="42"/>
      <c r="J739" s="42"/>
      <c r="K739" s="42"/>
      <c r="L739" s="42"/>
    </row>
    <row r="740" spans="8:12" x14ac:dyDescent="0.2">
      <c r="H740" s="42"/>
      <c r="I740" s="42"/>
      <c r="J740" s="42"/>
      <c r="K740" s="42"/>
      <c r="L740" s="42"/>
    </row>
    <row r="741" spans="8:12" x14ac:dyDescent="0.2">
      <c r="H741" s="42"/>
      <c r="I741" s="42"/>
      <c r="J741" s="42"/>
      <c r="K741" s="42"/>
      <c r="L741" s="42"/>
    </row>
    <row r="742" spans="8:12" x14ac:dyDescent="0.2">
      <c r="H742" s="42"/>
      <c r="I742" s="42"/>
      <c r="J742" s="42"/>
      <c r="K742" s="42"/>
      <c r="L742" s="42"/>
    </row>
    <row r="743" spans="8:12" x14ac:dyDescent="0.2">
      <c r="H743" s="42"/>
      <c r="I743" s="42"/>
      <c r="J743" s="42"/>
      <c r="K743" s="42"/>
      <c r="L743" s="42"/>
    </row>
    <row r="744" spans="8:12" x14ac:dyDescent="0.2">
      <c r="H744" s="42"/>
      <c r="I744" s="42"/>
      <c r="J744" s="42"/>
      <c r="K744" s="42"/>
      <c r="L744" s="42"/>
    </row>
    <row r="745" spans="8:12" x14ac:dyDescent="0.2">
      <c r="H745" s="42"/>
      <c r="I745" s="42"/>
      <c r="J745" s="42"/>
      <c r="K745" s="42"/>
      <c r="L745" s="42"/>
    </row>
    <row r="746" spans="8:12" x14ac:dyDescent="0.2">
      <c r="H746" s="42"/>
      <c r="I746" s="42"/>
      <c r="J746" s="42"/>
      <c r="K746" s="42"/>
      <c r="L746" s="42"/>
    </row>
    <row r="747" spans="8:12" x14ac:dyDescent="0.2">
      <c r="H747" s="42"/>
      <c r="I747" s="42"/>
      <c r="J747" s="42"/>
      <c r="K747" s="42"/>
      <c r="L747" s="42"/>
    </row>
    <row r="748" spans="8:12" x14ac:dyDescent="0.2">
      <c r="H748" s="42"/>
      <c r="I748" s="42"/>
      <c r="J748" s="42"/>
      <c r="K748" s="42"/>
      <c r="L748" s="42"/>
    </row>
    <row r="749" spans="8:12" x14ac:dyDescent="0.2">
      <c r="H749" s="42"/>
      <c r="I749" s="42"/>
      <c r="J749" s="42"/>
      <c r="K749" s="42"/>
      <c r="L749" s="42"/>
    </row>
    <row r="750" spans="8:12" x14ac:dyDescent="0.2">
      <c r="H750" s="42"/>
      <c r="I750" s="42"/>
      <c r="J750" s="42"/>
      <c r="K750" s="42"/>
      <c r="L750" s="42"/>
    </row>
    <row r="751" spans="8:12" x14ac:dyDescent="0.2">
      <c r="H751" s="42"/>
      <c r="I751" s="42"/>
      <c r="J751" s="42"/>
      <c r="K751" s="42"/>
      <c r="L751" s="42"/>
    </row>
    <row r="752" spans="8:12" x14ac:dyDescent="0.2">
      <c r="H752" s="42"/>
      <c r="I752" s="42"/>
      <c r="J752" s="42"/>
      <c r="K752" s="42"/>
      <c r="L752" s="42"/>
    </row>
    <row r="753" spans="8:12" x14ac:dyDescent="0.2">
      <c r="H753" s="42"/>
      <c r="I753" s="42"/>
      <c r="J753" s="42"/>
      <c r="K753" s="42"/>
      <c r="L753" s="42"/>
    </row>
    <row r="754" spans="8:12" x14ac:dyDescent="0.2">
      <c r="H754" s="42"/>
      <c r="I754" s="42"/>
      <c r="J754" s="42"/>
      <c r="K754" s="42"/>
      <c r="L754" s="42"/>
    </row>
    <row r="755" spans="8:12" x14ac:dyDescent="0.2">
      <c r="H755" s="42"/>
      <c r="I755" s="42"/>
      <c r="J755" s="42"/>
      <c r="K755" s="42"/>
      <c r="L755" s="42"/>
    </row>
    <row r="756" spans="8:12" x14ac:dyDescent="0.2">
      <c r="H756" s="42"/>
      <c r="I756" s="42"/>
      <c r="J756" s="42"/>
      <c r="K756" s="42"/>
      <c r="L756" s="42"/>
    </row>
    <row r="757" spans="8:12" x14ac:dyDescent="0.2">
      <c r="H757" s="42"/>
      <c r="I757" s="42"/>
      <c r="J757" s="42"/>
      <c r="K757" s="42"/>
      <c r="L757" s="42"/>
    </row>
    <row r="758" spans="8:12" x14ac:dyDescent="0.2">
      <c r="H758" s="42"/>
      <c r="I758" s="42"/>
      <c r="J758" s="42"/>
      <c r="K758" s="42"/>
      <c r="L758" s="42"/>
    </row>
    <row r="759" spans="8:12" x14ac:dyDescent="0.2">
      <c r="H759" s="42"/>
      <c r="I759" s="42"/>
      <c r="J759" s="42"/>
      <c r="K759" s="42"/>
      <c r="L759" s="42"/>
    </row>
    <row r="760" spans="8:12" x14ac:dyDescent="0.2">
      <c r="H760" s="42"/>
      <c r="I760" s="42"/>
      <c r="J760" s="42"/>
      <c r="K760" s="42"/>
      <c r="L760" s="42"/>
    </row>
    <row r="761" spans="8:12" x14ac:dyDescent="0.2">
      <c r="H761" s="42"/>
      <c r="I761" s="42"/>
      <c r="J761" s="42"/>
      <c r="K761" s="42"/>
      <c r="L761" s="42"/>
    </row>
    <row r="762" spans="8:12" x14ac:dyDescent="0.2">
      <c r="H762" s="42"/>
      <c r="I762" s="42"/>
      <c r="J762" s="42"/>
      <c r="K762" s="42"/>
      <c r="L762" s="42"/>
    </row>
    <row r="763" spans="8:12" x14ac:dyDescent="0.2">
      <c r="H763" s="42"/>
      <c r="I763" s="42"/>
      <c r="J763" s="42"/>
      <c r="K763" s="42"/>
      <c r="L763" s="42"/>
    </row>
    <row r="764" spans="8:12" x14ac:dyDescent="0.2">
      <c r="H764" s="42"/>
      <c r="I764" s="42"/>
      <c r="J764" s="42"/>
      <c r="K764" s="42"/>
      <c r="L764" s="42"/>
    </row>
    <row r="765" spans="8:12" x14ac:dyDescent="0.2">
      <c r="H765" s="42"/>
      <c r="I765" s="42"/>
      <c r="J765" s="42"/>
      <c r="K765" s="42"/>
      <c r="L765" s="42"/>
    </row>
    <row r="766" spans="8:12" x14ac:dyDescent="0.2">
      <c r="H766" s="42"/>
      <c r="I766" s="42"/>
      <c r="J766" s="42"/>
      <c r="K766" s="42"/>
      <c r="L766" s="42"/>
    </row>
    <row r="767" spans="8:12" x14ac:dyDescent="0.2">
      <c r="H767" s="42"/>
      <c r="I767" s="42"/>
      <c r="J767" s="42"/>
      <c r="K767" s="42"/>
      <c r="L767" s="42"/>
    </row>
    <row r="768" spans="8:12" x14ac:dyDescent="0.2">
      <c r="H768" s="42"/>
      <c r="I768" s="42"/>
      <c r="J768" s="42"/>
      <c r="K768" s="42"/>
      <c r="L768" s="42"/>
    </row>
    <row r="769" spans="8:12" x14ac:dyDescent="0.2">
      <c r="H769" s="42"/>
      <c r="I769" s="42"/>
      <c r="J769" s="42"/>
      <c r="K769" s="42"/>
      <c r="L769" s="42"/>
    </row>
    <row r="770" spans="8:12" x14ac:dyDescent="0.2">
      <c r="H770" s="42"/>
      <c r="I770" s="42"/>
      <c r="J770" s="42"/>
      <c r="K770" s="42"/>
      <c r="L770" s="42"/>
    </row>
    <row r="771" spans="8:12" x14ac:dyDescent="0.2">
      <c r="H771" s="42"/>
      <c r="I771" s="42"/>
      <c r="J771" s="42"/>
      <c r="K771" s="42"/>
      <c r="L771" s="42"/>
    </row>
    <row r="772" spans="8:12" x14ac:dyDescent="0.2">
      <c r="H772" s="42"/>
      <c r="I772" s="42"/>
      <c r="J772" s="42"/>
      <c r="K772" s="42"/>
      <c r="L772" s="42"/>
    </row>
    <row r="773" spans="8:12" x14ac:dyDescent="0.2">
      <c r="H773" s="42"/>
      <c r="I773" s="42"/>
      <c r="J773" s="42"/>
      <c r="K773" s="42"/>
      <c r="L773" s="42"/>
    </row>
    <row r="774" spans="8:12" x14ac:dyDescent="0.2">
      <c r="H774" s="42"/>
      <c r="I774" s="42"/>
      <c r="J774" s="42"/>
      <c r="K774" s="42"/>
      <c r="L774" s="42"/>
    </row>
    <row r="775" spans="8:12" x14ac:dyDescent="0.2">
      <c r="H775" s="42"/>
      <c r="I775" s="42"/>
      <c r="J775" s="42"/>
      <c r="K775" s="42"/>
      <c r="L775" s="42"/>
    </row>
    <row r="776" spans="8:12" x14ac:dyDescent="0.2">
      <c r="H776" s="42"/>
      <c r="I776" s="42"/>
      <c r="J776" s="42"/>
      <c r="K776" s="42"/>
      <c r="L776" s="42"/>
    </row>
    <row r="777" spans="8:12" x14ac:dyDescent="0.2">
      <c r="H777" s="42"/>
      <c r="I777" s="42"/>
      <c r="J777" s="42"/>
      <c r="K777" s="42"/>
      <c r="L777" s="42"/>
    </row>
    <row r="778" spans="8:12" x14ac:dyDescent="0.2">
      <c r="H778" s="42"/>
      <c r="I778" s="42"/>
      <c r="J778" s="42"/>
      <c r="K778" s="42"/>
      <c r="L778" s="42"/>
    </row>
    <row r="779" spans="8:12" x14ac:dyDescent="0.2">
      <c r="H779" s="42"/>
      <c r="I779" s="42"/>
      <c r="J779" s="42"/>
      <c r="K779" s="42"/>
      <c r="L779" s="42"/>
    </row>
    <row r="780" spans="8:12" x14ac:dyDescent="0.2">
      <c r="H780" s="42"/>
      <c r="I780" s="42"/>
      <c r="J780" s="42"/>
      <c r="K780" s="42"/>
      <c r="L780" s="42"/>
    </row>
    <row r="781" spans="8:12" x14ac:dyDescent="0.2">
      <c r="H781" s="42"/>
      <c r="I781" s="42"/>
      <c r="J781" s="42"/>
      <c r="K781" s="42"/>
      <c r="L781" s="42"/>
    </row>
    <row r="782" spans="8:12" x14ac:dyDescent="0.2">
      <c r="H782" s="42"/>
      <c r="I782" s="42"/>
      <c r="J782" s="42"/>
      <c r="K782" s="42"/>
      <c r="L782" s="42"/>
    </row>
    <row r="783" spans="8:12" x14ac:dyDescent="0.2">
      <c r="H783" s="42"/>
      <c r="I783" s="42"/>
      <c r="J783" s="42"/>
      <c r="K783" s="42"/>
      <c r="L783" s="42"/>
    </row>
    <row r="784" spans="8:12" x14ac:dyDescent="0.2">
      <c r="H784" s="42"/>
      <c r="I784" s="42"/>
      <c r="J784" s="42"/>
      <c r="K784" s="42"/>
      <c r="L784" s="42"/>
    </row>
    <row r="785" spans="8:12" x14ac:dyDescent="0.2">
      <c r="H785" s="42"/>
      <c r="I785" s="42"/>
      <c r="J785" s="42"/>
      <c r="K785" s="42"/>
      <c r="L785" s="42"/>
    </row>
    <row r="786" spans="8:12" x14ac:dyDescent="0.2">
      <c r="H786" s="42"/>
      <c r="I786" s="42"/>
      <c r="J786" s="42"/>
      <c r="K786" s="42"/>
      <c r="L786" s="42"/>
    </row>
    <row r="787" spans="8:12" x14ac:dyDescent="0.2">
      <c r="H787" s="42"/>
      <c r="I787" s="42"/>
      <c r="J787" s="42"/>
      <c r="K787" s="42"/>
      <c r="L787" s="42"/>
    </row>
    <row r="788" spans="8:12" x14ac:dyDescent="0.2">
      <c r="H788" s="42"/>
      <c r="I788" s="42"/>
      <c r="J788" s="42"/>
      <c r="K788" s="42"/>
      <c r="L788" s="42"/>
    </row>
    <row r="789" spans="8:12" x14ac:dyDescent="0.2">
      <c r="H789" s="42"/>
      <c r="I789" s="42"/>
      <c r="J789" s="42"/>
      <c r="K789" s="42"/>
      <c r="L789" s="42"/>
    </row>
    <row r="790" spans="8:12" x14ac:dyDescent="0.2">
      <c r="H790" s="42"/>
      <c r="I790" s="42"/>
      <c r="J790" s="42"/>
      <c r="K790" s="42"/>
      <c r="L790" s="42"/>
    </row>
    <row r="791" spans="8:12" x14ac:dyDescent="0.2">
      <c r="H791" s="42"/>
      <c r="I791" s="42"/>
      <c r="J791" s="42"/>
      <c r="K791" s="42"/>
      <c r="L791" s="42"/>
    </row>
    <row r="792" spans="8:12" x14ac:dyDescent="0.2">
      <c r="H792" s="42"/>
      <c r="I792" s="42"/>
      <c r="J792" s="42"/>
      <c r="K792" s="42"/>
      <c r="L792" s="42"/>
    </row>
    <row r="793" spans="8:12" x14ac:dyDescent="0.2">
      <c r="H793" s="42"/>
      <c r="I793" s="42"/>
      <c r="J793" s="42"/>
      <c r="K793" s="42"/>
      <c r="L793" s="42"/>
    </row>
    <row r="794" spans="8:12" x14ac:dyDescent="0.2">
      <c r="H794" s="42"/>
      <c r="I794" s="42"/>
      <c r="J794" s="42"/>
      <c r="K794" s="42"/>
      <c r="L794" s="42"/>
    </row>
    <row r="795" spans="8:12" x14ac:dyDescent="0.2">
      <c r="H795" s="42"/>
      <c r="I795" s="42"/>
      <c r="J795" s="42"/>
      <c r="K795" s="42"/>
      <c r="L795" s="42"/>
    </row>
    <row r="796" spans="8:12" x14ac:dyDescent="0.2">
      <c r="H796" s="42"/>
      <c r="I796" s="42"/>
      <c r="J796" s="42"/>
      <c r="K796" s="42"/>
      <c r="L796" s="42"/>
    </row>
    <row r="797" spans="8:12" x14ac:dyDescent="0.2">
      <c r="H797" s="42"/>
      <c r="I797" s="42"/>
      <c r="J797" s="42"/>
      <c r="K797" s="42"/>
      <c r="L797" s="42"/>
    </row>
    <row r="798" spans="8:12" x14ac:dyDescent="0.2">
      <c r="H798" s="42"/>
      <c r="I798" s="42"/>
      <c r="J798" s="42"/>
      <c r="K798" s="42"/>
      <c r="L798" s="42"/>
    </row>
    <row r="799" spans="8:12" x14ac:dyDescent="0.2">
      <c r="H799" s="42"/>
      <c r="I799" s="42"/>
      <c r="J799" s="42"/>
      <c r="K799" s="42"/>
      <c r="L799" s="42"/>
    </row>
    <row r="800" spans="8:12" x14ac:dyDescent="0.2">
      <c r="H800" s="42"/>
      <c r="I800" s="42"/>
      <c r="J800" s="42"/>
      <c r="K800" s="42"/>
      <c r="L800" s="42"/>
    </row>
    <row r="801" spans="8:12" x14ac:dyDescent="0.2">
      <c r="H801" s="42"/>
      <c r="I801" s="42"/>
      <c r="J801" s="42"/>
      <c r="K801" s="42"/>
      <c r="L801" s="42"/>
    </row>
    <row r="802" spans="8:12" x14ac:dyDescent="0.2">
      <c r="H802" s="42"/>
      <c r="I802" s="42"/>
      <c r="J802" s="42"/>
      <c r="K802" s="42"/>
      <c r="L802" s="42"/>
    </row>
    <row r="803" spans="8:12" x14ac:dyDescent="0.2">
      <c r="H803" s="42"/>
      <c r="I803" s="42"/>
      <c r="J803" s="42"/>
      <c r="K803" s="42"/>
      <c r="L803" s="42"/>
    </row>
    <row r="804" spans="8:12" x14ac:dyDescent="0.2">
      <c r="H804" s="42"/>
      <c r="I804" s="42"/>
      <c r="J804" s="42"/>
      <c r="K804" s="42"/>
      <c r="L804" s="42"/>
    </row>
    <row r="805" spans="8:12" x14ac:dyDescent="0.2">
      <c r="H805" s="42"/>
      <c r="I805" s="42"/>
      <c r="J805" s="42"/>
      <c r="K805" s="42"/>
      <c r="L805" s="42"/>
    </row>
    <row r="806" spans="8:12" x14ac:dyDescent="0.2">
      <c r="H806" s="42"/>
      <c r="I806" s="42"/>
      <c r="J806" s="42"/>
      <c r="K806" s="42"/>
      <c r="L806" s="42"/>
    </row>
    <row r="807" spans="8:12" x14ac:dyDescent="0.2">
      <c r="H807" s="42"/>
      <c r="I807" s="42"/>
      <c r="J807" s="42"/>
      <c r="K807" s="42"/>
      <c r="L807" s="42"/>
    </row>
    <row r="808" spans="8:12" x14ac:dyDescent="0.2">
      <c r="H808" s="42"/>
      <c r="I808" s="42"/>
      <c r="J808" s="42"/>
      <c r="K808" s="42"/>
      <c r="L808" s="42"/>
    </row>
    <row r="809" spans="8:12" x14ac:dyDescent="0.2">
      <c r="H809" s="42"/>
      <c r="I809" s="42"/>
      <c r="J809" s="42"/>
      <c r="K809" s="42"/>
      <c r="L809" s="42"/>
    </row>
    <row r="810" spans="8:12" x14ac:dyDescent="0.2">
      <c r="H810" s="42"/>
      <c r="I810" s="42"/>
      <c r="J810" s="42"/>
      <c r="K810" s="42"/>
      <c r="L810" s="42"/>
    </row>
    <row r="811" spans="8:12" x14ac:dyDescent="0.2">
      <c r="H811" s="42"/>
      <c r="I811" s="42"/>
      <c r="J811" s="42"/>
      <c r="K811" s="42"/>
      <c r="L811" s="42"/>
    </row>
    <row r="812" spans="8:12" x14ac:dyDescent="0.2">
      <c r="H812" s="42"/>
      <c r="I812" s="42"/>
      <c r="J812" s="42"/>
      <c r="K812" s="42"/>
      <c r="L812" s="42"/>
    </row>
    <row r="813" spans="8:12" x14ac:dyDescent="0.2">
      <c r="H813" s="42"/>
      <c r="I813" s="42"/>
      <c r="J813" s="42"/>
      <c r="K813" s="42"/>
      <c r="L813" s="42"/>
    </row>
    <row r="814" spans="8:12" x14ac:dyDescent="0.2">
      <c r="H814" s="42"/>
      <c r="I814" s="42"/>
      <c r="J814" s="42"/>
      <c r="K814" s="42"/>
      <c r="L814" s="42"/>
    </row>
    <row r="815" spans="8:12" x14ac:dyDescent="0.2">
      <c r="H815" s="42"/>
      <c r="I815" s="42"/>
      <c r="J815" s="42"/>
      <c r="K815" s="42"/>
      <c r="L815" s="42"/>
    </row>
    <row r="816" spans="8:12" x14ac:dyDescent="0.2">
      <c r="H816" s="42"/>
      <c r="I816" s="42"/>
      <c r="J816" s="42"/>
      <c r="K816" s="42"/>
      <c r="L816" s="42"/>
    </row>
    <row r="817" spans="8:12" x14ac:dyDescent="0.2">
      <c r="H817" s="42"/>
      <c r="I817" s="42"/>
      <c r="J817" s="42"/>
      <c r="K817" s="42"/>
      <c r="L817" s="42"/>
    </row>
    <row r="818" spans="8:12" x14ac:dyDescent="0.2">
      <c r="H818" s="42"/>
      <c r="I818" s="42"/>
      <c r="J818" s="42"/>
      <c r="K818" s="42"/>
      <c r="L818" s="42"/>
    </row>
    <row r="819" spans="8:12" x14ac:dyDescent="0.2">
      <c r="H819" s="42"/>
      <c r="I819" s="42"/>
      <c r="J819" s="42"/>
      <c r="K819" s="42"/>
      <c r="L819" s="42"/>
    </row>
    <row r="820" spans="8:12" x14ac:dyDescent="0.2">
      <c r="H820" s="42"/>
      <c r="I820" s="42"/>
      <c r="J820" s="42"/>
      <c r="K820" s="42"/>
      <c r="L820" s="42"/>
    </row>
    <row r="821" spans="8:12" x14ac:dyDescent="0.2">
      <c r="H821" s="42"/>
      <c r="I821" s="42"/>
      <c r="J821" s="42"/>
      <c r="K821" s="42"/>
      <c r="L821" s="42"/>
    </row>
    <row r="822" spans="8:12" x14ac:dyDescent="0.2">
      <c r="H822" s="42"/>
      <c r="I822" s="42"/>
      <c r="J822" s="42"/>
      <c r="K822" s="42"/>
      <c r="L822" s="42"/>
    </row>
    <row r="823" spans="8:12" x14ac:dyDescent="0.2">
      <c r="H823" s="42"/>
      <c r="I823" s="42"/>
      <c r="J823" s="42"/>
      <c r="K823" s="42"/>
      <c r="L823" s="42"/>
    </row>
    <row r="824" spans="8:12" x14ac:dyDescent="0.2">
      <c r="H824" s="42"/>
      <c r="I824" s="42"/>
      <c r="J824" s="42"/>
      <c r="K824" s="42"/>
      <c r="L824" s="42"/>
    </row>
    <row r="825" spans="8:12" x14ac:dyDescent="0.2">
      <c r="H825" s="42"/>
      <c r="I825" s="42"/>
      <c r="J825" s="42"/>
      <c r="K825" s="42"/>
      <c r="L825" s="42"/>
    </row>
    <row r="826" spans="8:12" x14ac:dyDescent="0.2">
      <c r="H826" s="42"/>
      <c r="I826" s="42"/>
      <c r="J826" s="42"/>
      <c r="K826" s="42"/>
      <c r="L826" s="42"/>
    </row>
    <row r="827" spans="8:12" x14ac:dyDescent="0.2">
      <c r="H827" s="42"/>
      <c r="I827" s="42"/>
      <c r="J827" s="42"/>
      <c r="K827" s="42"/>
      <c r="L827" s="42"/>
    </row>
    <row r="828" spans="8:12" x14ac:dyDescent="0.2">
      <c r="H828" s="42"/>
      <c r="I828" s="42"/>
      <c r="J828" s="42"/>
      <c r="K828" s="42"/>
      <c r="L828" s="42"/>
    </row>
    <row r="829" spans="8:12" x14ac:dyDescent="0.2">
      <c r="H829" s="42"/>
      <c r="I829" s="42"/>
      <c r="J829" s="42"/>
      <c r="K829" s="42"/>
      <c r="L829" s="42"/>
    </row>
    <row r="830" spans="8:12" x14ac:dyDescent="0.2">
      <c r="H830" s="42"/>
      <c r="I830" s="42"/>
      <c r="J830" s="42"/>
      <c r="K830" s="42"/>
      <c r="L830" s="42"/>
    </row>
    <row r="831" spans="8:12" x14ac:dyDescent="0.2">
      <c r="H831" s="42"/>
      <c r="I831" s="42"/>
      <c r="J831" s="42"/>
      <c r="K831" s="42"/>
      <c r="L831" s="42"/>
    </row>
    <row r="832" spans="8:12" x14ac:dyDescent="0.2">
      <c r="H832" s="42"/>
      <c r="I832" s="42"/>
      <c r="J832" s="42"/>
      <c r="K832" s="42"/>
      <c r="L832" s="42"/>
    </row>
    <row r="833" spans="8:12" x14ac:dyDescent="0.2">
      <c r="H833" s="42"/>
      <c r="I833" s="42"/>
      <c r="J833" s="42"/>
      <c r="K833" s="42"/>
      <c r="L833" s="42"/>
    </row>
    <row r="834" spans="8:12" x14ac:dyDescent="0.2">
      <c r="H834" s="42"/>
      <c r="I834" s="42"/>
      <c r="J834" s="42"/>
      <c r="K834" s="42"/>
      <c r="L834" s="42"/>
    </row>
    <row r="835" spans="8:12" x14ac:dyDescent="0.2">
      <c r="H835" s="42"/>
      <c r="I835" s="42"/>
      <c r="J835" s="42"/>
      <c r="K835" s="42"/>
      <c r="L835" s="42"/>
    </row>
    <row r="836" spans="8:12" x14ac:dyDescent="0.2">
      <c r="H836" s="42"/>
      <c r="I836" s="42"/>
      <c r="J836" s="42"/>
      <c r="K836" s="42"/>
      <c r="L836" s="42"/>
    </row>
    <row r="837" spans="8:12" x14ac:dyDescent="0.2">
      <c r="H837" s="42"/>
      <c r="I837" s="42"/>
      <c r="J837" s="42"/>
      <c r="K837" s="42"/>
      <c r="L837" s="42"/>
    </row>
    <row r="838" spans="8:12" x14ac:dyDescent="0.2">
      <c r="H838" s="42"/>
      <c r="I838" s="42"/>
      <c r="J838" s="42"/>
      <c r="K838" s="42"/>
      <c r="L838" s="42"/>
    </row>
    <row r="839" spans="8:12" x14ac:dyDescent="0.2">
      <c r="H839" s="42"/>
      <c r="I839" s="42"/>
      <c r="J839" s="42"/>
      <c r="K839" s="42"/>
      <c r="L839" s="42"/>
    </row>
    <row r="840" spans="8:12" x14ac:dyDescent="0.2">
      <c r="H840" s="42"/>
      <c r="I840" s="42"/>
      <c r="J840" s="42"/>
      <c r="K840" s="42"/>
      <c r="L840" s="42"/>
    </row>
    <row r="841" spans="8:12" x14ac:dyDescent="0.2">
      <c r="H841" s="42"/>
      <c r="I841" s="42"/>
      <c r="J841" s="42"/>
      <c r="K841" s="42"/>
      <c r="L841" s="42"/>
    </row>
    <row r="842" spans="8:12" x14ac:dyDescent="0.2">
      <c r="H842" s="42"/>
      <c r="I842" s="42"/>
      <c r="J842" s="42"/>
      <c r="K842" s="42"/>
      <c r="L842" s="42"/>
    </row>
    <row r="843" spans="8:12" x14ac:dyDescent="0.2">
      <c r="H843" s="42"/>
      <c r="I843" s="42"/>
      <c r="J843" s="42"/>
      <c r="K843" s="42"/>
      <c r="L843" s="42"/>
    </row>
    <row r="844" spans="8:12" x14ac:dyDescent="0.2">
      <c r="H844" s="42"/>
      <c r="I844" s="42"/>
      <c r="J844" s="42"/>
      <c r="K844" s="42"/>
      <c r="L844" s="42"/>
    </row>
    <row r="845" spans="8:12" x14ac:dyDescent="0.2">
      <c r="H845" s="42"/>
      <c r="I845" s="42"/>
      <c r="J845" s="42"/>
      <c r="K845" s="42"/>
      <c r="L845" s="42"/>
    </row>
    <row r="846" spans="8:12" x14ac:dyDescent="0.2">
      <c r="H846" s="42"/>
      <c r="I846" s="42"/>
      <c r="J846" s="42"/>
      <c r="K846" s="42"/>
      <c r="L846" s="42"/>
    </row>
    <row r="847" spans="8:12" x14ac:dyDescent="0.2">
      <c r="H847" s="42"/>
      <c r="I847" s="42"/>
      <c r="J847" s="42"/>
      <c r="K847" s="42"/>
      <c r="L847" s="42"/>
    </row>
    <row r="848" spans="8:12" x14ac:dyDescent="0.2">
      <c r="H848" s="42"/>
      <c r="I848" s="42"/>
      <c r="J848" s="42"/>
      <c r="K848" s="42"/>
      <c r="L848" s="42"/>
    </row>
    <row r="849" spans="8:12" x14ac:dyDescent="0.2">
      <c r="H849" s="42"/>
      <c r="I849" s="42"/>
      <c r="J849" s="42"/>
      <c r="K849" s="42"/>
      <c r="L849" s="42"/>
    </row>
    <row r="850" spans="8:12" x14ac:dyDescent="0.2">
      <c r="H850" s="42"/>
      <c r="I850" s="42"/>
      <c r="J850" s="42"/>
      <c r="K850" s="42"/>
      <c r="L850" s="42"/>
    </row>
    <row r="851" spans="8:12" x14ac:dyDescent="0.2">
      <c r="H851" s="42"/>
      <c r="I851" s="42"/>
      <c r="J851" s="42"/>
      <c r="K851" s="42"/>
      <c r="L851" s="42"/>
    </row>
    <row r="852" spans="8:12" x14ac:dyDescent="0.2">
      <c r="H852" s="42"/>
      <c r="I852" s="42"/>
      <c r="J852" s="42"/>
      <c r="K852" s="42"/>
      <c r="L852" s="42"/>
    </row>
    <row r="853" spans="8:12" x14ac:dyDescent="0.2">
      <c r="H853" s="42"/>
      <c r="I853" s="42"/>
      <c r="J853" s="42"/>
      <c r="K853" s="42"/>
      <c r="L853" s="42"/>
    </row>
    <row r="854" spans="8:12" x14ac:dyDescent="0.2">
      <c r="H854" s="42"/>
      <c r="I854" s="42"/>
      <c r="J854" s="42"/>
      <c r="K854" s="42"/>
      <c r="L854" s="42"/>
    </row>
    <row r="855" spans="8:12" x14ac:dyDescent="0.2">
      <c r="H855" s="42"/>
      <c r="I855" s="42"/>
      <c r="J855" s="42"/>
      <c r="K855" s="42"/>
      <c r="L855" s="42"/>
    </row>
    <row r="856" spans="8:12" x14ac:dyDescent="0.2">
      <c r="H856" s="42"/>
      <c r="I856" s="42"/>
      <c r="J856" s="42"/>
      <c r="K856" s="42"/>
      <c r="L856" s="42"/>
    </row>
    <row r="857" spans="8:12" x14ac:dyDescent="0.2">
      <c r="H857" s="42"/>
      <c r="I857" s="42"/>
      <c r="J857" s="42"/>
      <c r="K857" s="42"/>
      <c r="L857" s="42"/>
    </row>
    <row r="858" spans="8:12" x14ac:dyDescent="0.2">
      <c r="H858" s="42"/>
      <c r="I858" s="42"/>
      <c r="J858" s="42"/>
      <c r="K858" s="42"/>
      <c r="L858" s="42"/>
    </row>
    <row r="859" spans="8:12" x14ac:dyDescent="0.2">
      <c r="H859" s="42"/>
      <c r="I859" s="42"/>
      <c r="J859" s="42"/>
      <c r="K859" s="42"/>
      <c r="L859" s="42"/>
    </row>
    <row r="860" spans="8:12" x14ac:dyDescent="0.2">
      <c r="H860" s="42"/>
      <c r="I860" s="42"/>
      <c r="J860" s="42"/>
      <c r="K860" s="42"/>
      <c r="L860" s="42"/>
    </row>
    <row r="861" spans="8:12" x14ac:dyDescent="0.2">
      <c r="H861" s="42"/>
      <c r="I861" s="42"/>
      <c r="J861" s="42"/>
      <c r="K861" s="42"/>
      <c r="L861" s="42"/>
    </row>
    <row r="862" spans="8:12" x14ac:dyDescent="0.2">
      <c r="H862" s="42"/>
      <c r="I862" s="42"/>
      <c r="J862" s="42"/>
      <c r="K862" s="42"/>
      <c r="L862" s="42"/>
    </row>
    <row r="863" spans="8:12" x14ac:dyDescent="0.2">
      <c r="H863" s="42"/>
      <c r="I863" s="42"/>
      <c r="J863" s="42"/>
      <c r="K863" s="42"/>
      <c r="L863" s="42"/>
    </row>
    <row r="864" spans="8:12" x14ac:dyDescent="0.2">
      <c r="H864" s="42"/>
      <c r="I864" s="42"/>
      <c r="J864" s="42"/>
      <c r="K864" s="42"/>
      <c r="L864" s="42"/>
    </row>
    <row r="865" spans="8:12" x14ac:dyDescent="0.2">
      <c r="H865" s="42"/>
      <c r="I865" s="42"/>
      <c r="J865" s="42"/>
      <c r="K865" s="42"/>
      <c r="L865" s="42"/>
    </row>
    <row r="866" spans="8:12" x14ac:dyDescent="0.2">
      <c r="H866" s="42"/>
      <c r="I866" s="42"/>
      <c r="J866" s="42"/>
      <c r="K866" s="42"/>
      <c r="L866" s="42"/>
    </row>
    <row r="867" spans="8:12" x14ac:dyDescent="0.2">
      <c r="H867" s="42"/>
      <c r="I867" s="42"/>
      <c r="J867" s="42"/>
      <c r="K867" s="42"/>
      <c r="L867" s="42"/>
    </row>
    <row r="868" spans="8:12" x14ac:dyDescent="0.2">
      <c r="H868" s="42"/>
      <c r="I868" s="42"/>
      <c r="J868" s="42"/>
      <c r="K868" s="42"/>
      <c r="L868" s="42"/>
    </row>
    <row r="869" spans="8:12" x14ac:dyDescent="0.2">
      <c r="H869" s="42"/>
      <c r="I869" s="42"/>
      <c r="J869" s="42"/>
      <c r="K869" s="42"/>
      <c r="L869" s="42"/>
    </row>
    <row r="870" spans="8:12" x14ac:dyDescent="0.2">
      <c r="H870" s="42"/>
      <c r="I870" s="42"/>
      <c r="J870" s="42"/>
      <c r="K870" s="42"/>
      <c r="L870" s="42"/>
    </row>
    <row r="871" spans="8:12" x14ac:dyDescent="0.2">
      <c r="H871" s="42"/>
      <c r="I871" s="42"/>
      <c r="J871" s="42"/>
      <c r="K871" s="42"/>
      <c r="L871" s="42"/>
    </row>
    <row r="872" spans="8:12" x14ac:dyDescent="0.2">
      <c r="H872" s="42"/>
      <c r="I872" s="42"/>
      <c r="J872" s="42"/>
      <c r="K872" s="42"/>
      <c r="L872" s="42"/>
    </row>
    <row r="873" spans="8:12" x14ac:dyDescent="0.2">
      <c r="H873" s="42"/>
      <c r="I873" s="42"/>
      <c r="J873" s="42"/>
      <c r="K873" s="42"/>
      <c r="L873" s="42"/>
    </row>
    <row r="874" spans="8:12" x14ac:dyDescent="0.2">
      <c r="H874" s="42"/>
      <c r="I874" s="42"/>
      <c r="J874" s="42"/>
      <c r="K874" s="42"/>
      <c r="L874" s="42"/>
    </row>
    <row r="875" spans="8:12" x14ac:dyDescent="0.2">
      <c r="H875" s="42"/>
      <c r="I875" s="42"/>
      <c r="J875" s="42"/>
      <c r="K875" s="42"/>
      <c r="L875" s="42"/>
    </row>
    <row r="876" spans="8:12" x14ac:dyDescent="0.2">
      <c r="H876" s="42"/>
      <c r="I876" s="42"/>
      <c r="J876" s="42"/>
      <c r="K876" s="42"/>
      <c r="L876" s="42"/>
    </row>
    <row r="877" spans="8:12" x14ac:dyDescent="0.2">
      <c r="H877" s="42"/>
      <c r="I877" s="42"/>
      <c r="J877" s="42"/>
      <c r="K877" s="42"/>
      <c r="L877" s="42"/>
    </row>
    <row r="878" spans="8:12" x14ac:dyDescent="0.2">
      <c r="H878" s="42"/>
      <c r="I878" s="42"/>
      <c r="J878" s="42"/>
      <c r="K878" s="42"/>
      <c r="L878" s="42"/>
    </row>
    <row r="879" spans="8:12" x14ac:dyDescent="0.2">
      <c r="H879" s="42"/>
      <c r="I879" s="42"/>
      <c r="J879" s="42"/>
      <c r="K879" s="42"/>
      <c r="L879" s="42"/>
    </row>
    <row r="880" spans="8:12" x14ac:dyDescent="0.2">
      <c r="H880" s="42"/>
      <c r="I880" s="42"/>
      <c r="J880" s="42"/>
      <c r="K880" s="42"/>
      <c r="L880" s="42"/>
    </row>
    <row r="881" spans="8:12" x14ac:dyDescent="0.2">
      <c r="H881" s="42"/>
      <c r="I881" s="42"/>
      <c r="J881" s="42"/>
      <c r="K881" s="42"/>
      <c r="L881" s="42"/>
    </row>
    <row r="882" spans="8:12" x14ac:dyDescent="0.2">
      <c r="H882" s="42"/>
      <c r="I882" s="42"/>
      <c r="J882" s="42"/>
      <c r="K882" s="42"/>
      <c r="L882" s="42"/>
    </row>
    <row r="883" spans="8:12" x14ac:dyDescent="0.2">
      <c r="H883" s="42"/>
      <c r="I883" s="42"/>
      <c r="J883" s="42"/>
      <c r="K883" s="42"/>
      <c r="L883" s="42"/>
    </row>
    <row r="884" spans="8:12" x14ac:dyDescent="0.2">
      <c r="H884" s="42"/>
      <c r="I884" s="42"/>
      <c r="J884" s="42"/>
      <c r="K884" s="42"/>
      <c r="L884" s="42"/>
    </row>
    <row r="885" spans="8:12" x14ac:dyDescent="0.2">
      <c r="H885" s="42"/>
      <c r="I885" s="42"/>
      <c r="J885" s="42"/>
      <c r="K885" s="42"/>
      <c r="L885" s="42"/>
    </row>
    <row r="886" spans="8:12" x14ac:dyDescent="0.2">
      <c r="H886" s="42"/>
      <c r="I886" s="42"/>
      <c r="J886" s="42"/>
      <c r="K886" s="42"/>
      <c r="L886" s="42"/>
    </row>
    <row r="887" spans="8:12" x14ac:dyDescent="0.2">
      <c r="H887" s="42"/>
      <c r="I887" s="42"/>
      <c r="J887" s="42"/>
      <c r="K887" s="42"/>
      <c r="L887" s="42"/>
    </row>
    <row r="888" spans="8:12" x14ac:dyDescent="0.2">
      <c r="H888" s="42"/>
      <c r="I888" s="42"/>
      <c r="J888" s="42"/>
      <c r="K888" s="42"/>
      <c r="L888" s="42"/>
    </row>
    <row r="889" spans="8:12" x14ac:dyDescent="0.2">
      <c r="H889" s="42"/>
      <c r="I889" s="42"/>
      <c r="J889" s="42"/>
      <c r="K889" s="42"/>
      <c r="L889" s="42"/>
    </row>
    <row r="890" spans="8:12" x14ac:dyDescent="0.2">
      <c r="H890" s="42"/>
      <c r="I890" s="42"/>
      <c r="J890" s="42"/>
      <c r="K890" s="42"/>
      <c r="L890" s="42"/>
    </row>
    <row r="891" spans="8:12" x14ac:dyDescent="0.2">
      <c r="H891" s="42"/>
      <c r="I891" s="42"/>
      <c r="J891" s="42"/>
      <c r="K891" s="42"/>
      <c r="L891" s="42"/>
    </row>
    <row r="892" spans="8:12" x14ac:dyDescent="0.2">
      <c r="H892" s="42"/>
      <c r="I892" s="42"/>
      <c r="J892" s="42"/>
      <c r="K892" s="42"/>
      <c r="L892" s="42"/>
    </row>
    <row r="893" spans="8:12" x14ac:dyDescent="0.2">
      <c r="H893" s="42"/>
      <c r="I893" s="42"/>
      <c r="J893" s="42"/>
      <c r="K893" s="42"/>
      <c r="L893" s="42"/>
    </row>
    <row r="894" spans="8:12" x14ac:dyDescent="0.2">
      <c r="H894" s="42"/>
      <c r="I894" s="42"/>
      <c r="J894" s="42"/>
      <c r="K894" s="42"/>
      <c r="L894" s="42"/>
    </row>
    <row r="895" spans="8:12" x14ac:dyDescent="0.2">
      <c r="H895" s="42"/>
      <c r="I895" s="42"/>
      <c r="J895" s="42"/>
      <c r="K895" s="42"/>
      <c r="L895" s="42"/>
    </row>
    <row r="896" spans="8:12" x14ac:dyDescent="0.2">
      <c r="H896" s="42"/>
      <c r="I896" s="42"/>
      <c r="J896" s="42"/>
      <c r="K896" s="42"/>
      <c r="L896" s="42"/>
    </row>
    <row r="897" spans="8:12" x14ac:dyDescent="0.2">
      <c r="H897" s="42"/>
      <c r="I897" s="42"/>
      <c r="J897" s="42"/>
      <c r="K897" s="42"/>
      <c r="L897" s="42"/>
    </row>
    <row r="898" spans="8:12" x14ac:dyDescent="0.2">
      <c r="H898" s="42"/>
      <c r="I898" s="42"/>
      <c r="J898" s="42"/>
      <c r="K898" s="42"/>
      <c r="L898" s="42"/>
    </row>
    <row r="899" spans="8:12" x14ac:dyDescent="0.2">
      <c r="H899" s="42"/>
      <c r="I899" s="42"/>
      <c r="J899" s="42"/>
      <c r="K899" s="42"/>
      <c r="L899" s="42"/>
    </row>
    <row r="900" spans="8:12" x14ac:dyDescent="0.2">
      <c r="H900" s="42"/>
      <c r="I900" s="42"/>
      <c r="J900" s="42"/>
      <c r="K900" s="42"/>
      <c r="L900" s="42"/>
    </row>
    <row r="901" spans="8:12" x14ac:dyDescent="0.2">
      <c r="H901" s="42"/>
      <c r="I901" s="42"/>
      <c r="J901" s="42"/>
      <c r="K901" s="42"/>
      <c r="L901" s="42"/>
    </row>
    <row r="902" spans="8:12" x14ac:dyDescent="0.2">
      <c r="H902" s="42"/>
      <c r="I902" s="42"/>
      <c r="J902" s="42"/>
      <c r="K902" s="42"/>
      <c r="L902" s="42"/>
    </row>
    <row r="903" spans="8:12" x14ac:dyDescent="0.2">
      <c r="H903" s="42"/>
      <c r="I903" s="42"/>
      <c r="J903" s="42"/>
      <c r="K903" s="42"/>
      <c r="L903" s="42"/>
    </row>
    <row r="904" spans="8:12" x14ac:dyDescent="0.2">
      <c r="H904" s="42"/>
      <c r="I904" s="42"/>
      <c r="J904" s="42"/>
      <c r="K904" s="42"/>
      <c r="L904" s="42"/>
    </row>
    <row r="905" spans="8:12" x14ac:dyDescent="0.2">
      <c r="H905" s="42"/>
      <c r="I905" s="42"/>
      <c r="J905" s="42"/>
      <c r="K905" s="42"/>
      <c r="L905" s="42"/>
    </row>
    <row r="906" spans="8:12" x14ac:dyDescent="0.2">
      <c r="H906" s="42"/>
      <c r="I906" s="42"/>
      <c r="J906" s="42"/>
      <c r="K906" s="42"/>
      <c r="L906" s="42"/>
    </row>
    <row r="907" spans="8:12" x14ac:dyDescent="0.2">
      <c r="H907" s="42"/>
      <c r="I907" s="42"/>
      <c r="J907" s="42"/>
      <c r="K907" s="42"/>
      <c r="L907" s="42"/>
    </row>
    <row r="908" spans="8:12" x14ac:dyDescent="0.2">
      <c r="H908" s="42"/>
      <c r="I908" s="42"/>
      <c r="J908" s="42"/>
      <c r="K908" s="42"/>
      <c r="L908" s="42"/>
    </row>
    <row r="909" spans="8:12" x14ac:dyDescent="0.2">
      <c r="H909" s="42"/>
      <c r="I909" s="42"/>
      <c r="J909" s="42"/>
      <c r="K909" s="42"/>
      <c r="L909" s="42"/>
    </row>
    <row r="910" spans="8:12" x14ac:dyDescent="0.2">
      <c r="H910" s="42"/>
      <c r="I910" s="42"/>
      <c r="J910" s="42"/>
      <c r="K910" s="42"/>
      <c r="L910" s="42"/>
    </row>
    <row r="911" spans="8:12" x14ac:dyDescent="0.2">
      <c r="H911" s="42"/>
      <c r="I911" s="42"/>
      <c r="J911" s="42"/>
      <c r="K911" s="42"/>
      <c r="L911" s="42"/>
    </row>
    <row r="912" spans="8:12" x14ac:dyDescent="0.2">
      <c r="H912" s="42"/>
      <c r="I912" s="42"/>
      <c r="J912" s="42"/>
      <c r="K912" s="42"/>
      <c r="L912" s="42"/>
    </row>
    <row r="913" spans="8:12" x14ac:dyDescent="0.2">
      <c r="H913" s="42"/>
      <c r="I913" s="42"/>
      <c r="J913" s="42"/>
      <c r="K913" s="42"/>
      <c r="L913" s="42"/>
    </row>
    <row r="914" spans="8:12" x14ac:dyDescent="0.2">
      <c r="H914" s="42"/>
      <c r="I914" s="42"/>
      <c r="J914" s="42"/>
      <c r="K914" s="42"/>
      <c r="L914" s="42"/>
    </row>
    <row r="915" spans="8:12" x14ac:dyDescent="0.2">
      <c r="H915" s="42"/>
      <c r="I915" s="42"/>
      <c r="J915" s="42"/>
      <c r="K915" s="42"/>
      <c r="L915" s="42"/>
    </row>
    <row r="916" spans="8:12" x14ac:dyDescent="0.2">
      <c r="H916" s="42"/>
      <c r="I916" s="42"/>
      <c r="J916" s="42"/>
      <c r="K916" s="42"/>
      <c r="L916" s="42"/>
    </row>
    <row r="917" spans="8:12" x14ac:dyDescent="0.2">
      <c r="H917" s="42"/>
      <c r="I917" s="42"/>
      <c r="J917" s="42"/>
      <c r="K917" s="42"/>
      <c r="L917" s="42"/>
    </row>
    <row r="918" spans="8:12" x14ac:dyDescent="0.2">
      <c r="H918" s="42"/>
      <c r="I918" s="42"/>
      <c r="J918" s="42"/>
      <c r="K918" s="42"/>
      <c r="L918" s="42"/>
    </row>
    <row r="919" spans="8:12" x14ac:dyDescent="0.2">
      <c r="H919" s="42"/>
      <c r="I919" s="42"/>
      <c r="J919" s="42"/>
      <c r="K919" s="42"/>
      <c r="L919" s="42"/>
    </row>
    <row r="920" spans="8:12" x14ac:dyDescent="0.2">
      <c r="H920" s="42"/>
      <c r="I920" s="42"/>
      <c r="J920" s="42"/>
      <c r="K920" s="42"/>
      <c r="L920" s="42"/>
    </row>
    <row r="921" spans="8:12" x14ac:dyDescent="0.2">
      <c r="H921" s="42"/>
      <c r="I921" s="42"/>
      <c r="J921" s="42"/>
      <c r="K921" s="42"/>
      <c r="L921" s="42"/>
    </row>
    <row r="922" spans="8:12" x14ac:dyDescent="0.2">
      <c r="H922" s="42"/>
      <c r="I922" s="42"/>
      <c r="J922" s="42"/>
      <c r="K922" s="42"/>
      <c r="L922" s="42"/>
    </row>
    <row r="923" spans="8:12" x14ac:dyDescent="0.2">
      <c r="H923" s="42"/>
      <c r="I923" s="42"/>
      <c r="J923" s="42"/>
      <c r="K923" s="42"/>
      <c r="L923" s="42"/>
    </row>
    <row r="924" spans="8:12" x14ac:dyDescent="0.2">
      <c r="H924" s="42"/>
      <c r="I924" s="42"/>
      <c r="J924" s="42"/>
      <c r="K924" s="42"/>
      <c r="L924" s="42"/>
    </row>
    <row r="925" spans="8:12" x14ac:dyDescent="0.2">
      <c r="H925" s="42"/>
      <c r="I925" s="42"/>
      <c r="J925" s="42"/>
      <c r="K925" s="42"/>
      <c r="L925" s="42"/>
    </row>
    <row r="926" spans="8:12" x14ac:dyDescent="0.2">
      <c r="H926" s="42"/>
      <c r="I926" s="42"/>
      <c r="J926" s="42"/>
      <c r="K926" s="42"/>
      <c r="L926" s="42"/>
    </row>
    <row r="927" spans="8:12" x14ac:dyDescent="0.2">
      <c r="H927" s="42"/>
      <c r="I927" s="42"/>
      <c r="J927" s="42"/>
      <c r="K927" s="42"/>
      <c r="L927" s="42"/>
    </row>
    <row r="928" spans="8:12" x14ac:dyDescent="0.2">
      <c r="H928" s="42"/>
      <c r="I928" s="42"/>
      <c r="J928" s="42"/>
      <c r="K928" s="42"/>
      <c r="L928" s="42"/>
    </row>
    <row r="929" spans="8:12" x14ac:dyDescent="0.2">
      <c r="H929" s="42"/>
      <c r="I929" s="42"/>
      <c r="J929" s="42"/>
      <c r="K929" s="42"/>
      <c r="L929" s="42"/>
    </row>
    <row r="930" spans="8:12" x14ac:dyDescent="0.2">
      <c r="H930" s="42"/>
      <c r="I930" s="42"/>
      <c r="J930" s="42"/>
      <c r="K930" s="42"/>
      <c r="L930" s="42"/>
    </row>
    <row r="931" spans="8:12" x14ac:dyDescent="0.2">
      <c r="H931" s="42"/>
      <c r="I931" s="42"/>
      <c r="J931" s="42"/>
      <c r="K931" s="42"/>
      <c r="L931" s="42"/>
    </row>
    <row r="932" spans="8:12" x14ac:dyDescent="0.2">
      <c r="H932" s="42"/>
      <c r="I932" s="42"/>
      <c r="J932" s="42"/>
      <c r="K932" s="42"/>
      <c r="L932" s="42"/>
    </row>
    <row r="933" spans="8:12" x14ac:dyDescent="0.2">
      <c r="H933" s="42"/>
      <c r="I933" s="42"/>
      <c r="J933" s="42"/>
      <c r="K933" s="42"/>
      <c r="L933" s="42"/>
    </row>
    <row r="934" spans="8:12" x14ac:dyDescent="0.2">
      <c r="H934" s="42"/>
      <c r="I934" s="42"/>
      <c r="J934" s="42"/>
      <c r="K934" s="42"/>
      <c r="L934" s="42"/>
    </row>
    <row r="935" spans="8:12" x14ac:dyDescent="0.2">
      <c r="H935" s="42"/>
      <c r="I935" s="42"/>
      <c r="J935" s="42"/>
      <c r="K935" s="42"/>
      <c r="L935" s="42"/>
    </row>
    <row r="936" spans="8:12" x14ac:dyDescent="0.2">
      <c r="H936" s="42"/>
      <c r="I936" s="42"/>
      <c r="J936" s="42"/>
      <c r="K936" s="42"/>
      <c r="L936" s="42"/>
    </row>
    <row r="937" spans="8:12" x14ac:dyDescent="0.2">
      <c r="H937" s="42"/>
      <c r="I937" s="42"/>
      <c r="J937" s="42"/>
      <c r="K937" s="42"/>
      <c r="L937" s="42"/>
    </row>
    <row r="938" spans="8:12" x14ac:dyDescent="0.2">
      <c r="H938" s="42"/>
      <c r="I938" s="42"/>
      <c r="J938" s="42"/>
      <c r="K938" s="42"/>
      <c r="L938" s="42"/>
    </row>
    <row r="939" spans="8:12" x14ac:dyDescent="0.2">
      <c r="H939" s="42"/>
      <c r="I939" s="42"/>
      <c r="J939" s="42"/>
      <c r="K939" s="42"/>
      <c r="L939" s="42"/>
    </row>
    <row r="940" spans="8:12" x14ac:dyDescent="0.2">
      <c r="H940" s="42"/>
      <c r="I940" s="42"/>
      <c r="J940" s="42"/>
      <c r="K940" s="42"/>
      <c r="L940" s="42"/>
    </row>
    <row r="941" spans="8:12" x14ac:dyDescent="0.2">
      <c r="H941" s="42"/>
      <c r="I941" s="42"/>
      <c r="J941" s="42"/>
      <c r="K941" s="42"/>
      <c r="L941" s="42"/>
    </row>
    <row r="942" spans="8:12" x14ac:dyDescent="0.2">
      <c r="H942" s="42"/>
      <c r="I942" s="42"/>
      <c r="J942" s="42"/>
      <c r="K942" s="42"/>
      <c r="L942" s="42"/>
    </row>
    <row r="943" spans="8:12" x14ac:dyDescent="0.2">
      <c r="H943" s="42"/>
      <c r="I943" s="42"/>
      <c r="J943" s="42"/>
      <c r="K943" s="42"/>
      <c r="L943" s="42"/>
    </row>
    <row r="944" spans="8:12" x14ac:dyDescent="0.2">
      <c r="H944" s="42"/>
      <c r="I944" s="42"/>
      <c r="J944" s="42"/>
      <c r="K944" s="42"/>
      <c r="L944" s="42"/>
    </row>
    <row r="945" spans="8:12" x14ac:dyDescent="0.2">
      <c r="H945" s="42"/>
      <c r="I945" s="42"/>
      <c r="J945" s="42"/>
      <c r="K945" s="42"/>
      <c r="L945" s="42"/>
    </row>
    <row r="946" spans="8:12" x14ac:dyDescent="0.2">
      <c r="H946" s="42"/>
      <c r="I946" s="42"/>
      <c r="J946" s="42"/>
      <c r="K946" s="42"/>
      <c r="L946" s="42"/>
    </row>
    <row r="947" spans="8:12" x14ac:dyDescent="0.2">
      <c r="H947" s="42"/>
      <c r="I947" s="42"/>
      <c r="J947" s="42"/>
      <c r="K947" s="42"/>
      <c r="L947" s="42"/>
    </row>
    <row r="948" spans="8:12" x14ac:dyDescent="0.2">
      <c r="H948" s="42"/>
      <c r="I948" s="42"/>
      <c r="J948" s="42"/>
      <c r="K948" s="42"/>
      <c r="L948" s="42"/>
    </row>
    <row r="949" spans="8:12" x14ac:dyDescent="0.2">
      <c r="H949" s="42"/>
      <c r="I949" s="42"/>
      <c r="J949" s="42"/>
      <c r="K949" s="42"/>
      <c r="L949" s="42"/>
    </row>
    <row r="950" spans="8:12" x14ac:dyDescent="0.2">
      <c r="H950" s="42"/>
      <c r="I950" s="42"/>
      <c r="J950" s="42"/>
      <c r="K950" s="42"/>
      <c r="L950" s="42"/>
    </row>
    <row r="951" spans="8:12" x14ac:dyDescent="0.2">
      <c r="H951" s="42"/>
      <c r="I951" s="42"/>
      <c r="J951" s="42"/>
      <c r="K951" s="42"/>
      <c r="L951" s="42"/>
    </row>
    <row r="952" spans="8:12" x14ac:dyDescent="0.2">
      <c r="H952" s="42"/>
      <c r="I952" s="42"/>
      <c r="J952" s="42"/>
      <c r="K952" s="42"/>
      <c r="L952" s="42"/>
    </row>
    <row r="953" spans="8:12" x14ac:dyDescent="0.2">
      <c r="H953" s="42"/>
      <c r="I953" s="42"/>
      <c r="J953" s="42"/>
      <c r="K953" s="42"/>
      <c r="L953" s="42"/>
    </row>
    <row r="954" spans="8:12" x14ac:dyDescent="0.2">
      <c r="H954" s="42"/>
      <c r="I954" s="42"/>
      <c r="J954" s="42"/>
      <c r="K954" s="42"/>
      <c r="L954" s="42"/>
    </row>
    <row r="955" spans="8:12" x14ac:dyDescent="0.2">
      <c r="H955" s="42"/>
      <c r="I955" s="42"/>
      <c r="J955" s="42"/>
      <c r="K955" s="42"/>
      <c r="L955" s="42"/>
    </row>
    <row r="956" spans="8:12" x14ac:dyDescent="0.2">
      <c r="H956" s="42"/>
      <c r="I956" s="42"/>
      <c r="J956" s="42"/>
      <c r="K956" s="42"/>
      <c r="L956" s="42"/>
    </row>
    <row r="957" spans="8:12" x14ac:dyDescent="0.2">
      <c r="H957" s="42"/>
      <c r="I957" s="42"/>
      <c r="J957" s="42"/>
      <c r="K957" s="42"/>
      <c r="L957" s="42"/>
    </row>
    <row r="958" spans="8:12" x14ac:dyDescent="0.2">
      <c r="H958" s="42"/>
      <c r="I958" s="42"/>
      <c r="J958" s="42"/>
      <c r="K958" s="42"/>
      <c r="L958" s="42"/>
    </row>
    <row r="959" spans="8:12" x14ac:dyDescent="0.2">
      <c r="H959" s="42"/>
      <c r="I959" s="42"/>
      <c r="J959" s="42"/>
      <c r="K959" s="42"/>
      <c r="L959" s="42"/>
    </row>
    <row r="960" spans="8:12" x14ac:dyDescent="0.2">
      <c r="H960" s="42"/>
      <c r="I960" s="42"/>
      <c r="J960" s="42"/>
      <c r="K960" s="42"/>
      <c r="L960" s="42"/>
    </row>
    <row r="961" spans="8:12" x14ac:dyDescent="0.2">
      <c r="H961" s="42"/>
      <c r="I961" s="42"/>
      <c r="J961" s="42"/>
      <c r="K961" s="42"/>
      <c r="L961" s="42"/>
    </row>
    <row r="962" spans="8:12" x14ac:dyDescent="0.2">
      <c r="H962" s="42"/>
      <c r="I962" s="42"/>
      <c r="J962" s="42"/>
      <c r="K962" s="42"/>
      <c r="L962" s="42"/>
    </row>
    <row r="963" spans="8:12" x14ac:dyDescent="0.2">
      <c r="H963" s="42"/>
      <c r="I963" s="42"/>
      <c r="J963" s="42"/>
      <c r="K963" s="42"/>
      <c r="L963" s="42"/>
    </row>
    <row r="964" spans="8:12" x14ac:dyDescent="0.2">
      <c r="H964" s="42"/>
      <c r="I964" s="42"/>
      <c r="J964" s="42"/>
      <c r="K964" s="42"/>
      <c r="L964" s="42"/>
    </row>
    <row r="965" spans="8:12" x14ac:dyDescent="0.2">
      <c r="H965" s="42"/>
      <c r="I965" s="42"/>
      <c r="J965" s="42"/>
      <c r="K965" s="42"/>
      <c r="L965" s="42"/>
    </row>
    <row r="966" spans="8:12" x14ac:dyDescent="0.2">
      <c r="H966" s="42"/>
      <c r="I966" s="42"/>
      <c r="J966" s="42"/>
      <c r="K966" s="42"/>
      <c r="L966" s="42"/>
    </row>
    <row r="967" spans="8:12" x14ac:dyDescent="0.2">
      <c r="H967" s="42"/>
      <c r="I967" s="42"/>
      <c r="J967" s="42"/>
      <c r="K967" s="42"/>
      <c r="L967" s="42"/>
    </row>
    <row r="968" spans="8:12" x14ac:dyDescent="0.2">
      <c r="H968" s="42"/>
      <c r="I968" s="42"/>
      <c r="J968" s="42"/>
      <c r="K968" s="42"/>
      <c r="L968" s="42"/>
    </row>
    <row r="969" spans="8:12" x14ac:dyDescent="0.2">
      <c r="H969" s="42"/>
      <c r="I969" s="42"/>
      <c r="J969" s="42"/>
      <c r="K969" s="42"/>
      <c r="L969" s="42"/>
    </row>
    <row r="970" spans="8:12" x14ac:dyDescent="0.2">
      <c r="H970" s="42"/>
      <c r="I970" s="42"/>
      <c r="J970" s="42"/>
      <c r="K970" s="42"/>
      <c r="L970" s="42"/>
    </row>
    <row r="971" spans="8:12" x14ac:dyDescent="0.2">
      <c r="H971" s="42"/>
      <c r="I971" s="42"/>
      <c r="J971" s="42"/>
      <c r="K971" s="42"/>
      <c r="L971" s="42"/>
    </row>
    <row r="972" spans="8:12" x14ac:dyDescent="0.2">
      <c r="H972" s="42"/>
      <c r="I972" s="42"/>
      <c r="J972" s="42"/>
      <c r="K972" s="42"/>
      <c r="L972" s="42"/>
    </row>
    <row r="973" spans="8:12" x14ac:dyDescent="0.2">
      <c r="H973" s="42"/>
      <c r="I973" s="42"/>
      <c r="J973" s="42"/>
      <c r="K973" s="42"/>
      <c r="L973" s="42"/>
    </row>
    <row r="974" spans="8:12" x14ac:dyDescent="0.2">
      <c r="H974" s="42"/>
      <c r="I974" s="42"/>
      <c r="J974" s="42"/>
      <c r="K974" s="42"/>
      <c r="L974" s="42"/>
    </row>
    <row r="975" spans="8:12" x14ac:dyDescent="0.2">
      <c r="H975" s="42"/>
      <c r="I975" s="42"/>
      <c r="J975" s="42"/>
      <c r="K975" s="42"/>
      <c r="L975" s="42"/>
    </row>
    <row r="976" spans="8:12" x14ac:dyDescent="0.2">
      <c r="H976" s="42"/>
      <c r="I976" s="42"/>
      <c r="J976" s="42"/>
      <c r="K976" s="42"/>
      <c r="L976" s="42"/>
    </row>
    <row r="977" spans="8:12" x14ac:dyDescent="0.2">
      <c r="H977" s="42"/>
      <c r="I977" s="42"/>
      <c r="J977" s="42"/>
      <c r="K977" s="42"/>
      <c r="L977" s="42"/>
    </row>
    <row r="978" spans="8:12" x14ac:dyDescent="0.2">
      <c r="H978" s="42"/>
      <c r="I978" s="42"/>
      <c r="J978" s="42"/>
      <c r="K978" s="42"/>
      <c r="L978" s="42"/>
    </row>
    <row r="979" spans="8:12" x14ac:dyDescent="0.2">
      <c r="H979" s="42"/>
      <c r="I979" s="42"/>
      <c r="J979" s="42"/>
      <c r="K979" s="42"/>
      <c r="L979" s="42"/>
    </row>
    <row r="980" spans="8:12" x14ac:dyDescent="0.2">
      <c r="H980" s="42"/>
      <c r="I980" s="42"/>
      <c r="J980" s="42"/>
      <c r="K980" s="42"/>
      <c r="L980" s="42"/>
    </row>
    <row r="981" spans="8:12" x14ac:dyDescent="0.2">
      <c r="H981" s="42"/>
      <c r="I981" s="42"/>
      <c r="J981" s="42"/>
      <c r="K981" s="42"/>
      <c r="L981" s="42"/>
    </row>
    <row r="982" spans="8:12" x14ac:dyDescent="0.2">
      <c r="H982" s="42"/>
      <c r="I982" s="42"/>
      <c r="J982" s="42"/>
      <c r="K982" s="42"/>
      <c r="L982" s="42"/>
    </row>
    <row r="983" spans="8:12" x14ac:dyDescent="0.2">
      <c r="H983" s="42"/>
      <c r="I983" s="42"/>
      <c r="J983" s="42"/>
      <c r="K983" s="42"/>
      <c r="L983" s="42"/>
    </row>
    <row r="984" spans="8:12" x14ac:dyDescent="0.2">
      <c r="H984" s="42"/>
      <c r="I984" s="42"/>
      <c r="J984" s="42"/>
      <c r="K984" s="42"/>
      <c r="L984" s="42"/>
    </row>
    <row r="985" spans="8:12" x14ac:dyDescent="0.2">
      <c r="H985" s="42"/>
      <c r="I985" s="42"/>
      <c r="J985" s="42"/>
      <c r="K985" s="42"/>
      <c r="L985" s="42"/>
    </row>
    <row r="986" spans="8:12" x14ac:dyDescent="0.2">
      <c r="H986" s="42"/>
      <c r="I986" s="42"/>
      <c r="J986" s="42"/>
      <c r="K986" s="42"/>
      <c r="L986" s="42"/>
    </row>
    <row r="987" spans="8:12" x14ac:dyDescent="0.2">
      <c r="H987" s="42"/>
      <c r="I987" s="42"/>
      <c r="J987" s="42"/>
      <c r="K987" s="42"/>
      <c r="L987" s="42"/>
    </row>
    <row r="988" spans="8:12" x14ac:dyDescent="0.2">
      <c r="H988" s="42"/>
      <c r="I988" s="42"/>
      <c r="J988" s="42"/>
      <c r="K988" s="42"/>
      <c r="L988" s="42"/>
    </row>
    <row r="989" spans="8:12" x14ac:dyDescent="0.2">
      <c r="H989" s="42"/>
      <c r="I989" s="42"/>
      <c r="J989" s="42"/>
      <c r="K989" s="42"/>
      <c r="L989" s="42"/>
    </row>
    <row r="990" spans="8:12" x14ac:dyDescent="0.2">
      <c r="H990" s="42"/>
      <c r="I990" s="42"/>
      <c r="J990" s="42"/>
      <c r="K990" s="42"/>
      <c r="L990" s="42"/>
    </row>
    <row r="991" spans="8:12" x14ac:dyDescent="0.2">
      <c r="H991" s="42"/>
      <c r="I991" s="42"/>
      <c r="J991" s="42"/>
      <c r="K991" s="42"/>
      <c r="L991" s="42"/>
    </row>
    <row r="992" spans="8:12" x14ac:dyDescent="0.2">
      <c r="H992" s="42"/>
      <c r="I992" s="42"/>
      <c r="J992" s="42"/>
      <c r="K992" s="42"/>
      <c r="L992" s="42"/>
    </row>
    <row r="993" spans="8:12" x14ac:dyDescent="0.2">
      <c r="H993" s="42"/>
      <c r="I993" s="42"/>
      <c r="J993" s="42"/>
      <c r="K993" s="42"/>
      <c r="L993" s="42"/>
    </row>
    <row r="994" spans="8:12" x14ac:dyDescent="0.2">
      <c r="H994" s="42"/>
      <c r="I994" s="42"/>
      <c r="J994" s="42"/>
      <c r="K994" s="42"/>
      <c r="L994" s="42"/>
    </row>
    <row r="995" spans="8:12" x14ac:dyDescent="0.2">
      <c r="H995" s="42"/>
      <c r="I995" s="42"/>
      <c r="J995" s="42"/>
      <c r="K995" s="42"/>
      <c r="L995" s="42"/>
    </row>
    <row r="996" spans="8:12" x14ac:dyDescent="0.2">
      <c r="H996" s="42"/>
      <c r="I996" s="42"/>
      <c r="J996" s="42"/>
      <c r="K996" s="42"/>
      <c r="L996" s="42"/>
    </row>
    <row r="997" spans="8:12" x14ac:dyDescent="0.2">
      <c r="H997" s="42"/>
      <c r="I997" s="42"/>
      <c r="J997" s="42"/>
      <c r="K997" s="42"/>
      <c r="L997" s="42"/>
    </row>
    <row r="998" spans="8:12" x14ac:dyDescent="0.2">
      <c r="H998" s="42"/>
      <c r="I998" s="42"/>
      <c r="J998" s="42"/>
      <c r="K998" s="42"/>
      <c r="L998" s="42"/>
    </row>
    <row r="999" spans="8:12" x14ac:dyDescent="0.2">
      <c r="H999" s="42"/>
      <c r="I999" s="42"/>
      <c r="J999" s="42"/>
      <c r="K999" s="42"/>
      <c r="L999" s="42"/>
    </row>
    <row r="1000" spans="8:12" x14ac:dyDescent="0.2">
      <c r="H1000" s="42"/>
      <c r="I1000" s="42"/>
      <c r="J1000" s="42"/>
      <c r="K1000" s="42"/>
      <c r="L1000" s="42"/>
    </row>
    <row r="1001" spans="8:12" x14ac:dyDescent="0.2">
      <c r="H1001" s="42"/>
      <c r="I1001" s="42"/>
      <c r="J1001" s="42"/>
      <c r="K1001" s="42"/>
      <c r="L1001" s="42"/>
    </row>
    <row r="1002" spans="8:12" x14ac:dyDescent="0.2">
      <c r="H1002" s="42"/>
      <c r="I1002" s="42"/>
      <c r="J1002" s="42"/>
      <c r="K1002" s="42"/>
      <c r="L1002" s="42"/>
    </row>
    <row r="1003" spans="8:12" x14ac:dyDescent="0.2">
      <c r="H1003" s="42"/>
      <c r="I1003" s="42"/>
      <c r="J1003" s="42"/>
      <c r="K1003" s="42"/>
      <c r="L1003" s="42"/>
    </row>
    <row r="1004" spans="8:12" x14ac:dyDescent="0.2">
      <c r="H1004" s="42"/>
      <c r="I1004" s="42"/>
      <c r="J1004" s="42"/>
      <c r="K1004" s="42"/>
      <c r="L1004" s="42"/>
    </row>
    <row r="1005" spans="8:12" x14ac:dyDescent="0.2">
      <c r="H1005" s="42"/>
      <c r="I1005" s="42"/>
      <c r="J1005" s="42"/>
      <c r="K1005" s="42"/>
      <c r="L1005" s="42"/>
    </row>
  </sheetData>
  <sheetProtection selectLockedCells="1"/>
  <mergeCells count="73">
    <mergeCell ref="A11:B11"/>
    <mergeCell ref="N11:P11"/>
    <mergeCell ref="N9:P9"/>
    <mergeCell ref="N59:P59"/>
    <mergeCell ref="N4:P4"/>
    <mergeCell ref="N5:P5"/>
    <mergeCell ref="N6:P6"/>
    <mergeCell ref="N7:P7"/>
    <mergeCell ref="N8:P8"/>
    <mergeCell ref="N10:P10"/>
    <mergeCell ref="N57:P57"/>
    <mergeCell ref="H5:J5"/>
    <mergeCell ref="H4:J4"/>
    <mergeCell ref="A1:C1"/>
    <mergeCell ref="H1:N1"/>
    <mergeCell ref="H2:N2"/>
    <mergeCell ref="A21:B21"/>
    <mergeCell ref="A54:B54"/>
    <mergeCell ref="A55:B55"/>
    <mergeCell ref="A56:B56"/>
    <mergeCell ref="A20:B20"/>
    <mergeCell ref="A3:B3"/>
    <mergeCell ref="A4:B4"/>
    <mergeCell ref="A5:B5"/>
    <mergeCell ref="A6:B6"/>
    <mergeCell ref="A7:B7"/>
    <mergeCell ref="A8:B8"/>
    <mergeCell ref="A9:B9"/>
    <mergeCell ref="A10:B10"/>
    <mergeCell ref="A12:B12"/>
    <mergeCell ref="A13:B13"/>
    <mergeCell ref="A14:B14"/>
    <mergeCell ref="A15:B15"/>
    <mergeCell ref="A16:B16"/>
    <mergeCell ref="A17:B17"/>
    <mergeCell ref="A34:B34"/>
    <mergeCell ref="A19:B19"/>
    <mergeCell ref="A57:B57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58:B58"/>
    <mergeCell ref="A59:B59"/>
    <mergeCell ref="A2:B2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18:B18"/>
    <mergeCell ref="A41:B41"/>
    <mergeCell ref="A42:B42"/>
    <mergeCell ref="A43:B43"/>
    <mergeCell ref="A33:B33"/>
    <mergeCell ref="A35:B35"/>
    <mergeCell ref="A36:B36"/>
    <mergeCell ref="A37:B37"/>
    <mergeCell ref="A38:B38"/>
  </mergeCells>
  <conditionalFormatting sqref="M28">
    <cfRule type="cellIs" dxfId="2" priority="1" operator="lessThan">
      <formula>0.95</formula>
    </cfRule>
    <cfRule type="cellIs" dxfId="1" priority="2" operator="between">
      <formula>0.99</formula>
      <formula>0.95</formula>
    </cfRule>
    <cfRule type="cellIs" dxfId="0" priority="3" operator="greaterThan">
      <formula>0.99</formula>
    </cfRule>
  </conditionalFormatting>
  <dataValidations disablePrompts="1" count="1">
    <dataValidation type="list" allowBlank="1" showInputMessage="1" showErrorMessage="1" sqref="M46">
      <formula1>"ohne, nur Waage, 500 ml Flasche"</formula1>
    </dataValidation>
  </dataValidations>
  <pageMargins left="0.70866141732283472" right="0.70866141732283472" top="0.78740157480314965" bottom="0.78740157480314965" header="0.31496062992125984" footer="0.31496062992125984"/>
  <pageSetup paperSize="9" scale="80" fitToHeight="0" pageOrder="overThenDown" orientation="portrait" r:id="rId1"/>
  <headerFooter>
    <oddFooter>&amp;R&amp;P/&amp;N</oddFooter>
  </headerFooter>
  <rowBreaks count="1" manualBreakCount="1">
    <brk id="59" max="16383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data+evaluation</vt:lpstr>
      <vt:lpstr>'data+evaluation'!Druckbereich</vt:lpstr>
      <vt:lpstr>'data+evaluation'!Drucktitel</vt:lpstr>
    </vt:vector>
  </TitlesOfParts>
  <Company>BOKELA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Fröhlig</dc:creator>
  <cp:lastModifiedBy>Daniel Fröhlig</cp:lastModifiedBy>
  <cp:lastPrinted>2018-02-16T13:00:14Z</cp:lastPrinted>
  <dcterms:created xsi:type="dcterms:W3CDTF">2018-02-09T07:31:24Z</dcterms:created>
  <dcterms:modified xsi:type="dcterms:W3CDTF">2019-05-20T13:46:32Z</dcterms:modified>
</cp:coreProperties>
</file>